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25" windowHeight="7140" activeTab="0"/>
  </bookViews>
  <sheets>
    <sheet name="説明" sheetId="1" r:id="rId1"/>
    <sheet name="BS.VS用" sheetId="2" r:id="rId2"/>
    <sheet name="指導者.RS用" sheetId="3" r:id="rId3"/>
    <sheet name="団総括表" sheetId="4" r:id="rId4"/>
    <sheet name="本部部署" sheetId="5" r:id="rId5"/>
    <sheet name="年齢計算" sheetId="6" r:id="rId6"/>
    <sheet name="地区" sheetId="7" state="hidden" r:id="rId7"/>
  </sheets>
  <definedNames>
    <definedName name="g_date">'年齢計算'!$B$2</definedName>
    <definedName name="grade">'年齢計算'!$A$7:$B$21</definedName>
    <definedName name="h_date">'年齢計算'!$B$3</definedName>
    <definedName name="m_date">'年齢計算'!$B$1</definedName>
    <definedName name="_xlnm.Print_Area" localSheetId="1">'BS.VS用'!$A$1:$U$41</definedName>
    <definedName name="_xlnm.Print_Area" localSheetId="2">'指導者.RS用'!$A$1:$AB$29</definedName>
    <definedName name="愛知県">#REF!</definedName>
    <definedName name="岐阜県">#REF!</definedName>
    <definedName name="県名">#REF!</definedName>
    <definedName name="三重県">#REF!</definedName>
    <definedName name="市町村名">#REF!</definedName>
    <definedName name="静岡県">#REF!</definedName>
  </definedNames>
  <calcPr fullCalcOnLoad="1"/>
</workbook>
</file>

<file path=xl/comments2.xml><?xml version="1.0" encoding="utf-8"?>
<comments xmlns="http://schemas.openxmlformats.org/spreadsheetml/2006/main">
  <authors>
    <author>Hayashi</author>
  </authors>
  <commentList>
    <comment ref="K9" authorId="0">
      <text>
        <r>
          <rPr>
            <sz val="9"/>
            <rFont val="ＭＳ Ｐゴシック"/>
            <family val="3"/>
          </rPr>
          <t>自動で入力されますが、誤っている場合は手入力で修正してください。</t>
        </r>
      </text>
    </comment>
    <comment ref="Q9" authorId="0">
      <text>
        <r>
          <rPr>
            <sz val="9"/>
            <rFont val="ＭＳ Ｐゴシック"/>
            <family val="3"/>
          </rPr>
          <t>令和4年8月1日時点での学年です。
生年月日を入力すると自動で入力されます。
誤っている場合は手入力で修正してください。</t>
        </r>
      </text>
    </comment>
    <comment ref="G9" authorId="0">
      <text>
        <r>
          <rPr>
            <sz val="9"/>
            <rFont val="ＭＳ Ｐゴシック"/>
            <family val="3"/>
          </rPr>
          <t>氏名の間にスペース（全角）</t>
        </r>
      </text>
    </comment>
    <comment ref="O9" authorId="0">
      <text>
        <r>
          <rPr>
            <sz val="9"/>
            <rFont val="ＭＳ Ｐゴシック"/>
            <family val="3"/>
          </rPr>
          <t>西暦で、半角、区切りは/です。</t>
        </r>
      </text>
    </comment>
    <comment ref="R9" authorId="0">
      <text>
        <r>
          <rPr>
            <sz val="9"/>
            <rFont val="ＭＳ Ｐゴシック"/>
            <family val="3"/>
          </rPr>
          <t>予定申込時点の級を記入する。</t>
        </r>
      </text>
    </comment>
    <comment ref="S9" authorId="0">
      <text>
        <r>
          <rPr>
            <sz val="9"/>
            <rFont val="ＭＳ Ｐゴシック"/>
            <family val="3"/>
          </rPr>
          <t>いずれかに〇をつける。</t>
        </r>
      </text>
    </comment>
    <comment ref="N9" authorId="0">
      <text>
        <r>
          <rPr>
            <sz val="9"/>
            <rFont val="ＭＳ Ｐゴシック"/>
            <family val="3"/>
          </rPr>
          <t>男　女</t>
        </r>
      </text>
    </comment>
    <comment ref="D9" authorId="0">
      <text>
        <r>
          <rPr>
            <sz val="9"/>
            <rFont val="ＭＳ Ｐゴシック"/>
            <family val="3"/>
          </rPr>
          <t>半角数字で入力する。</t>
        </r>
      </text>
    </comment>
    <comment ref="B9" authorId="0">
      <text>
        <r>
          <rPr>
            <sz val="9"/>
            <rFont val="ＭＳ Ｐゴシック"/>
            <family val="3"/>
          </rPr>
          <t>BS
VS</t>
        </r>
      </text>
    </comment>
    <comment ref="M7" authorId="0">
      <text>
        <r>
          <rPr>
            <sz val="9"/>
            <rFont val="ＭＳ Ｐゴシック"/>
            <family val="3"/>
          </rPr>
          <t>すべて全角で入力する。
例）ふれあい第１団</t>
        </r>
      </text>
    </comment>
  </commentList>
</comments>
</file>

<file path=xl/comments3.xml><?xml version="1.0" encoding="utf-8"?>
<comments xmlns="http://schemas.openxmlformats.org/spreadsheetml/2006/main">
  <authors>
    <author>Hayashi</author>
  </authors>
  <commentList>
    <comment ref="AA12" authorId="0">
      <text>
        <r>
          <rPr>
            <b/>
            <sz val="9"/>
            <rFont val="ＭＳ Ｐゴシック"/>
            <family val="3"/>
          </rPr>
          <t>GHQ:</t>
        </r>
        <r>
          <rPr>
            <sz val="9"/>
            <rFont val="ＭＳ Ｐゴシック"/>
            <family val="3"/>
          </rPr>
          <t xml:space="preserve">
1 野営管理部
2 施設資材部
3 配給部
4 輸送部
5 プログラム部
6 総務部
7 救護部
8 その他（役員等）</t>
        </r>
      </text>
    </comment>
    <comment ref="E10" authorId="0">
      <text>
        <r>
          <rPr>
            <sz val="9"/>
            <rFont val="ＭＳ Ｐゴシック"/>
            <family val="3"/>
          </rPr>
          <t>氏名の間にスペース（全角）</t>
        </r>
      </text>
    </comment>
    <comment ref="H10" authorId="0">
      <text>
        <r>
          <rPr>
            <sz val="9"/>
            <rFont val="ＭＳ Ｐゴシック"/>
            <family val="3"/>
          </rPr>
          <t>自動で入力されますが、誤っている場合は手入力で修正してください。</t>
        </r>
      </text>
    </comment>
    <comment ref="O10" authorId="0">
      <text>
        <r>
          <rPr>
            <sz val="9"/>
            <rFont val="ＭＳ Ｐゴシック"/>
            <family val="3"/>
          </rPr>
          <t>平成２８年７月１日時点での年齢です。
生年月日を入力すると自動で入力されます。
誤っている場合は手入力で修正してください。</t>
        </r>
      </text>
    </comment>
    <comment ref="L10" authorId="0">
      <text>
        <r>
          <rPr>
            <sz val="9"/>
            <rFont val="ＭＳ Ｐゴシック"/>
            <family val="3"/>
          </rPr>
          <t>西暦で、半角、区切りは/です。</t>
        </r>
      </text>
    </comment>
    <comment ref="AB12" authorId="0">
      <text>
        <r>
          <rPr>
            <sz val="9"/>
            <rFont val="ＭＳ Ｐゴシック"/>
            <family val="3"/>
          </rPr>
          <t>大会には参加するが、
希望奉仕部門は、まだ未定です。</t>
        </r>
      </text>
    </comment>
    <comment ref="P10" authorId="0">
      <text>
        <r>
          <rPr>
            <sz val="9"/>
            <rFont val="ＭＳ Ｐゴシック"/>
            <family val="3"/>
          </rPr>
          <t>県名がないときは、
手で入力する。</t>
        </r>
      </text>
    </comment>
    <comment ref="B10" authorId="0">
      <text>
        <r>
          <rPr>
            <sz val="9"/>
            <rFont val="ＭＳ Ｐゴシック"/>
            <family val="3"/>
          </rPr>
          <t>半角数字で入力する。</t>
        </r>
      </text>
    </comment>
    <comment ref="K10" authorId="0">
      <text>
        <r>
          <rPr>
            <sz val="9"/>
            <rFont val="ＭＳ Ｐゴシック"/>
            <family val="3"/>
          </rPr>
          <t>男　女</t>
        </r>
      </text>
    </comment>
    <comment ref="Y10" authorId="0">
      <text>
        <r>
          <rPr>
            <sz val="9"/>
            <rFont val="ＭＳ Ｐゴシック"/>
            <family val="3"/>
          </rPr>
          <t>いずれかに〇をつける。</t>
        </r>
      </text>
    </comment>
    <comment ref="N8" authorId="0">
      <text>
        <r>
          <rPr>
            <sz val="9"/>
            <rFont val="ＭＳ Ｐゴシック"/>
            <family val="3"/>
          </rPr>
          <t>すべて全角で入力する。
例）ふれあい第１団</t>
        </r>
      </text>
    </comment>
    <comment ref="Q11" authorId="0">
      <text>
        <r>
          <rPr>
            <sz val="9"/>
            <rFont val="ＭＳ Ｐゴシック"/>
            <family val="3"/>
          </rPr>
          <t>市町村名がないときは、
手で入力する。</t>
        </r>
      </text>
    </comment>
  </commentList>
</comments>
</file>

<file path=xl/comments4.xml><?xml version="1.0" encoding="utf-8"?>
<comments xmlns="http://schemas.openxmlformats.org/spreadsheetml/2006/main">
  <authors>
    <author>Hayashi</author>
  </authors>
  <commentList>
    <comment ref="L15" authorId="0">
      <text>
        <r>
          <rPr>
            <sz val="9"/>
            <rFont val="ＭＳ Ｐゴシック"/>
            <family val="3"/>
          </rPr>
          <t>自動計算されますが、
必ずそれぞれの数を
確認してください。</t>
        </r>
      </text>
    </comment>
    <comment ref="L19" authorId="0">
      <text>
        <r>
          <rPr>
            <sz val="9"/>
            <rFont val="ＭＳ Ｐゴシック"/>
            <family val="3"/>
          </rPr>
          <t>自動計算されますが、
必ずそれぞれの数を
確認してください。</t>
        </r>
      </text>
    </comment>
    <comment ref="L7" authorId="0">
      <text>
        <r>
          <rPr>
            <sz val="9"/>
            <rFont val="ＭＳ Ｐゴシック"/>
            <family val="3"/>
          </rPr>
          <t>すべて全角で入力する。
例）ふれあい第１団</t>
        </r>
      </text>
    </comment>
  </commentList>
</comments>
</file>

<file path=xl/sharedStrings.xml><?xml version="1.0" encoding="utf-8"?>
<sst xmlns="http://schemas.openxmlformats.org/spreadsheetml/2006/main" count="181" uniqueCount="153">
  <si>
    <t>報告者名</t>
  </si>
  <si>
    <t>　　標記について、下記のとおりに参加予約金及び参加予定申込書を添えて申込します。</t>
  </si>
  <si>
    <t>Ａ－３</t>
  </si>
  <si>
    <t>団⇒　地区　　提出用</t>
  </si>
  <si>
    <t>　地区代表者　御中</t>
  </si>
  <si>
    <t>団</t>
  </si>
  <si>
    <t>指導者</t>
  </si>
  <si>
    <t>合　計</t>
  </si>
  <si>
    <t>男</t>
  </si>
  <si>
    <t>女</t>
  </si>
  <si>
    <t>未定者</t>
  </si>
  <si>
    <t>×</t>
  </si>
  <si>
    <t>＝</t>
  </si>
  <si>
    <t>円</t>
  </si>
  <si>
    <t>別途、各団ごとの参加予定申込書Ａ－１、Ａ－２を添付してください。</t>
  </si>
  <si>
    <t>総合計人数</t>
  </si>
  <si>
    <t>Ａ－１</t>
  </si>
  <si>
    <t>団⇒　地区⇒　県連盟　　提出用</t>
  </si>
  <si>
    <t>地区代表者　御中</t>
  </si>
  <si>
    <t>地区名</t>
  </si>
  <si>
    <t>地区</t>
  </si>
  <si>
    <t>団名</t>
  </si>
  <si>
    <t>所属隊</t>
  </si>
  <si>
    <t>加盟員Ｎｏ</t>
  </si>
  <si>
    <t>氏　　　名</t>
  </si>
  <si>
    <t>フリガナ</t>
  </si>
  <si>
    <t>フリガナ</t>
  </si>
  <si>
    <t>性別</t>
  </si>
  <si>
    <t>生年月日</t>
  </si>
  <si>
    <t>例</t>
  </si>
  <si>
    <t>Ａ－２</t>
  </si>
  <si>
    <t>団⇒　地区⇒　県連盟　　提出用</t>
  </si>
  <si>
    <t>地区代表者　御中</t>
  </si>
  <si>
    <t>団　名</t>
  </si>
  <si>
    <t>生年月日</t>
  </si>
  <si>
    <t>年齢</t>
  </si>
  <si>
    <t>大会日</t>
  </si>
  <si>
    <t>m_date</t>
  </si>
  <si>
    <t>学年基準日</t>
  </si>
  <si>
    <t>g_date</t>
  </si>
  <si>
    <t>h_date</t>
  </si>
  <si>
    <t>grade</t>
  </si>
  <si>
    <t>年齢</t>
  </si>
  <si>
    <t>学年</t>
  </si>
  <si>
    <t>未就学児</t>
  </si>
  <si>
    <t>小1</t>
  </si>
  <si>
    <t>小2</t>
  </si>
  <si>
    <t>小3</t>
  </si>
  <si>
    <t>小4</t>
  </si>
  <si>
    <t>小5</t>
  </si>
  <si>
    <t>小6</t>
  </si>
  <si>
    <t>中1</t>
  </si>
  <si>
    <t>中2</t>
  </si>
  <si>
    <t>未定</t>
  </si>
  <si>
    <t>野営管理部</t>
  </si>
  <si>
    <t>輸送部</t>
  </si>
  <si>
    <t>総務部</t>
  </si>
  <si>
    <t>救護部</t>
  </si>
  <si>
    <t>部　名</t>
  </si>
  <si>
    <t>施設資材部</t>
  </si>
  <si>
    <t>配給部</t>
  </si>
  <si>
    <t>BS</t>
  </si>
  <si>
    <t>男</t>
  </si>
  <si>
    <t>○</t>
  </si>
  <si>
    <t>※ファイル名の（）の中を団名に直して保存してください。</t>
  </si>
  <si>
    <t>令和4年　　　月　　　　日</t>
  </si>
  <si>
    <t>18NSJ愛知大会　「参加予定」申込書　　（指導者・RS用）</t>
  </si>
  <si>
    <t>18NSJ愛知大会　「参加予定」申込書　（BS・VS用）</t>
  </si>
  <si>
    <t>参加区分</t>
  </si>
  <si>
    <t>参加隊</t>
  </si>
  <si>
    <t>VS奉仕隊</t>
  </si>
  <si>
    <t>中3</t>
  </si>
  <si>
    <t>高1</t>
  </si>
  <si>
    <t>高2</t>
  </si>
  <si>
    <t>高3</t>
  </si>
  <si>
    <t>大学生以上</t>
  </si>
  <si>
    <t>学年
(参加時)</t>
  </si>
  <si>
    <t>級
(申込時)</t>
  </si>
  <si>
    <t>名古屋千種</t>
  </si>
  <si>
    <t>名古屋巽</t>
  </si>
  <si>
    <t>名古屋西部</t>
  </si>
  <si>
    <t>名古屋北斗</t>
  </si>
  <si>
    <t>尾張南</t>
  </si>
  <si>
    <t>尾張東</t>
  </si>
  <si>
    <t>尾張西</t>
  </si>
  <si>
    <t>知多東</t>
  </si>
  <si>
    <t>知多西南</t>
  </si>
  <si>
    <t>知多北部</t>
  </si>
  <si>
    <t>碧海</t>
  </si>
  <si>
    <t>三河葵</t>
  </si>
  <si>
    <t>穂の国</t>
  </si>
  <si>
    <t>豊田</t>
  </si>
  <si>
    <t>参加隊</t>
  </si>
  <si>
    <t>部署</t>
  </si>
  <si>
    <t>No.</t>
  </si>
  <si>
    <t>団内役務</t>
  </si>
  <si>
    <t>研修歴</t>
  </si>
  <si>
    <t>BS
講習</t>
  </si>
  <si>
    <t>BVS</t>
  </si>
  <si>
    <t>CS</t>
  </si>
  <si>
    <t>VS</t>
  </si>
  <si>
    <t>BS</t>
  </si>
  <si>
    <t>RS</t>
  </si>
  <si>
    <t>団</t>
  </si>
  <si>
    <t>研修所：〇・実修所：◎</t>
  </si>
  <si>
    <t>本部
ｽﾀｯﾌ</t>
  </si>
  <si>
    <t>プログラム部</t>
  </si>
  <si>
    <t>その他（役員等）</t>
  </si>
  <si>
    <t>備考</t>
  </si>
  <si>
    <t>参加隊</t>
  </si>
  <si>
    <t>BS</t>
  </si>
  <si>
    <t>VS</t>
  </si>
  <si>
    <t>運営本部</t>
  </si>
  <si>
    <t>◆参加予納金</t>
  </si>
  <si>
    <t>金額は参加予定者１名につき5,000円です。</t>
  </si>
  <si>
    <t>日</t>
  </si>
  <si>
    <t>月</t>
  </si>
  <si>
    <t>令和4年</t>
  </si>
  <si>
    <t>団　　名</t>
  </si>
  <si>
    <t>※備　考</t>
  </si>
  <si>
    <t>本部スタッフ</t>
  </si>
  <si>
    <t>◆参加予定者集計</t>
  </si>
  <si>
    <t>◆報告者</t>
  </si>
  <si>
    <t>（役務名）</t>
  </si>
  <si>
    <t>（氏名）</t>
  </si>
  <si>
    <t>（連絡先）</t>
  </si>
  <si>
    <t>VS奉仕</t>
  </si>
  <si>
    <t>18NSJ愛知大会「参加予定」申込　（団総括表）</t>
  </si>
  <si>
    <t>18NSJ愛知大会「参加予定」申込について（団用）</t>
  </si>
  <si>
    <t>Ａ－１　　18NSJ愛知大会「参加予定」申込書（BS・VS用）</t>
  </si>
  <si>
    <t>Ａ－２　　18NSJ愛知大会「参加予定」申込書（指導者・RS用）</t>
  </si>
  <si>
    <t>・必要事項を記入してください。学年は令和4年8月1日時点での学年です。</t>
  </si>
  <si>
    <t>・参加隊・奉仕隊の参加区分を選択してください。BSは参加隊のみです。</t>
  </si>
  <si>
    <t>・参加隊のVSについては、備考欄に上級班長または隊付のいずれかを記入してください。</t>
  </si>
  <si>
    <t>・指定の必要事項を記入してください。年齢は自動計算（令和4年8月1日時点）されます。</t>
  </si>
  <si>
    <t>・参加区分は、参加隊指導者・大会本部スタッフのいずれかを選択ください。</t>
  </si>
  <si>
    <t>　なお、大会本部スタッフの場合、奉仕部署が決まっていれば部署の番号を記入し、</t>
  </si>
  <si>
    <t>・参加予定者集計は自動計算されます。</t>
  </si>
  <si>
    <t>　なお、A-1・A-2が正しく記入されていない場合、集計できません。</t>
  </si>
  <si>
    <t>Ａ－３　　18NSJ愛知大会「参加予定」申込書（団総括表）</t>
  </si>
  <si>
    <t>　提出してください。</t>
  </si>
  <si>
    <t>例）18NSJ愛知大会申込書団用（ふれあい１団）.xls</t>
  </si>
  <si>
    <t>　奉仕部署が未決定の方は「未定」に○印を記入してください。</t>
  </si>
  <si>
    <t>◎</t>
  </si>
  <si>
    <t>18NSJ愛知大会 GHQ所掌業務</t>
  </si>
  <si>
    <t>・この団総括表（A-3）とA-1・A-2に参加予納金を添えて、所属地区の担当者へ</t>
  </si>
  <si>
    <t>愛知　太郎</t>
  </si>
  <si>
    <t>アイチ　タロウ</t>
  </si>
  <si>
    <t>1級</t>
  </si>
  <si>
    <t>愛知　花子</t>
  </si>
  <si>
    <t>アイチ　ハナコ</t>
  </si>
  <si>
    <t>副長</t>
  </si>
  <si>
    <t>CS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</si>
</sst>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 numFmtId="177" formatCode="#,##0\ &quot;円&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b/>
      <sz val="9"/>
      <name val="ＭＳ Ｐゴシック"/>
      <family val="3"/>
    </font>
    <font>
      <sz val="10"/>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Meiryo UI"/>
      <family val="3"/>
    </font>
    <font>
      <sz val="10"/>
      <color indexed="8"/>
      <name val="Meiryo UI"/>
      <family val="3"/>
    </font>
    <font>
      <sz val="18"/>
      <color indexed="8"/>
      <name val="Meiryo UI"/>
      <family val="3"/>
    </font>
    <font>
      <sz val="14"/>
      <color indexed="8"/>
      <name val="Meiryo UI"/>
      <family val="3"/>
    </font>
    <font>
      <sz val="16"/>
      <color indexed="8"/>
      <name val="Meiryo UI"/>
      <family val="3"/>
    </font>
    <font>
      <b/>
      <sz val="14"/>
      <color indexed="8"/>
      <name val="Meiryo UI"/>
      <family val="3"/>
    </font>
    <font>
      <sz val="12"/>
      <color indexed="8"/>
      <name val="Meiryo UI"/>
      <family val="3"/>
    </font>
    <font>
      <b/>
      <sz val="12"/>
      <color indexed="8"/>
      <name val="Meiryo UI"/>
      <family val="3"/>
    </font>
    <font>
      <b/>
      <sz val="16"/>
      <color indexed="8"/>
      <name val="Meiryo UI"/>
      <family val="3"/>
    </font>
    <font>
      <sz val="14"/>
      <color indexed="8"/>
      <name val="ＭＳ Ｐゴシック"/>
      <family val="3"/>
    </font>
    <font>
      <b/>
      <sz val="18"/>
      <color indexed="8"/>
      <name val="Meiryo UI"/>
      <family val="3"/>
    </font>
    <font>
      <b/>
      <sz val="20"/>
      <color indexed="8"/>
      <name val="Meiryo UI"/>
      <family val="3"/>
    </font>
    <font>
      <sz val="9"/>
      <name val="Meiryo U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Meiryo UI"/>
      <family val="3"/>
    </font>
    <font>
      <sz val="10"/>
      <color theme="1"/>
      <name val="Meiryo UI"/>
      <family val="3"/>
    </font>
    <font>
      <sz val="18"/>
      <color theme="1"/>
      <name val="Meiryo UI"/>
      <family val="3"/>
    </font>
    <font>
      <sz val="14"/>
      <color theme="1"/>
      <name val="Meiryo UI"/>
      <family val="3"/>
    </font>
    <font>
      <sz val="16"/>
      <color theme="1"/>
      <name val="Meiryo UI"/>
      <family val="3"/>
    </font>
    <font>
      <b/>
      <sz val="14"/>
      <color theme="1"/>
      <name val="Meiryo UI"/>
      <family val="3"/>
    </font>
    <font>
      <sz val="12"/>
      <color theme="1"/>
      <name val="Meiryo UI"/>
      <family val="3"/>
    </font>
    <font>
      <b/>
      <sz val="12"/>
      <color theme="1"/>
      <name val="Meiryo UI"/>
      <family val="3"/>
    </font>
    <font>
      <b/>
      <sz val="16"/>
      <color theme="1"/>
      <name val="Meiryo UI"/>
      <family val="3"/>
    </font>
    <font>
      <sz val="14"/>
      <color theme="1"/>
      <name val="ＭＳ Ｐゴシック"/>
      <family val="3"/>
    </font>
    <font>
      <b/>
      <sz val="18"/>
      <color theme="1"/>
      <name val="Meiryo UI"/>
      <family val="3"/>
    </font>
    <font>
      <b/>
      <sz val="20"/>
      <color theme="1"/>
      <name val="Meiryo U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dotted"/>
      <right style="thin"/>
      <top style="thin"/>
      <bottom style="thin"/>
    </border>
    <border>
      <left style="dotted"/>
      <right/>
      <top style="thin"/>
      <bottom style="thin"/>
    </border>
    <border>
      <left/>
      <right/>
      <top/>
      <bottom style="thin"/>
    </border>
    <border>
      <left style="thin"/>
      <right style="dotted"/>
      <top style="thin"/>
      <bottom style="thin"/>
    </border>
    <border>
      <left style="dotted"/>
      <right style="dotted"/>
      <top style="thin"/>
      <bottom style="thin"/>
    </border>
    <border>
      <left style="dotted"/>
      <right style="dotted"/>
      <top style="dotted"/>
      <bottom style="thin"/>
    </border>
    <border>
      <left style="dotted"/>
      <right style="thin"/>
      <top style="dotted"/>
      <bottom style="thin"/>
    </border>
    <border>
      <left style="thin"/>
      <right/>
      <top/>
      <bottom/>
    </border>
    <border>
      <left style="thin"/>
      <right/>
      <top/>
      <bottom style="thin"/>
    </border>
    <border>
      <left style="thin"/>
      <right style="hair"/>
      <top style="thin"/>
      <bottom style="thin"/>
    </border>
    <border>
      <left style="hair"/>
      <right style="thin"/>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style="thin"/>
    </border>
    <border>
      <left/>
      <right/>
      <top style="thin"/>
      <bottom/>
    </border>
    <border>
      <left style="thin"/>
      <right style="thin"/>
      <top/>
      <bottom/>
    </border>
    <border>
      <left/>
      <right style="thin"/>
      <top/>
      <bottom/>
    </border>
    <border>
      <left style="dotted"/>
      <right style="thin"/>
      <top style="dotted"/>
      <bottom/>
    </border>
    <border>
      <left style="dotted"/>
      <right style="thin"/>
      <top/>
      <bottom style="thin"/>
    </border>
    <border>
      <left/>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52" fillId="32" borderId="0" applyNumberFormat="0" applyBorder="0" applyAlignment="0" applyProtection="0"/>
  </cellStyleXfs>
  <cellXfs count="137">
    <xf numFmtId="0" fontId="0" fillId="0" borderId="0" xfId="0" applyFont="1" applyAlignment="1">
      <alignment vertical="center"/>
    </xf>
    <xf numFmtId="0" fontId="3" fillId="0" borderId="0" xfId="60">
      <alignment/>
      <protection/>
    </xf>
    <xf numFmtId="14" fontId="3" fillId="0" borderId="0" xfId="60" applyNumberFormat="1" applyProtection="1">
      <alignment/>
      <protection locked="0"/>
    </xf>
    <xf numFmtId="14" fontId="3" fillId="0" borderId="0" xfId="60" applyNumberFormat="1">
      <alignment/>
      <protection/>
    </xf>
    <xf numFmtId="0" fontId="53" fillId="0" borderId="10" xfId="0" applyFont="1" applyBorder="1" applyAlignment="1">
      <alignment horizontal="center" vertical="center"/>
    </xf>
    <xf numFmtId="0" fontId="53" fillId="0" borderId="10"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11" xfId="0" applyFont="1" applyBorder="1" applyAlignment="1">
      <alignment horizontal="center" vertical="center"/>
    </xf>
    <xf numFmtId="0" fontId="56" fillId="0" borderId="0" xfId="0" applyFont="1" applyAlignment="1">
      <alignment horizontal="center" vertical="center"/>
    </xf>
    <xf numFmtId="0" fontId="54" fillId="0" borderId="0" xfId="0" applyFont="1" applyAlignment="1">
      <alignment horizontal="right"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2" xfId="0" applyFont="1" applyBorder="1" applyAlignment="1">
      <alignment horizontal="center" vertical="center"/>
    </xf>
    <xf numFmtId="14" fontId="54" fillId="0" borderId="0" xfId="0" applyNumberFormat="1" applyFont="1" applyAlignment="1">
      <alignment vertical="center"/>
    </xf>
    <xf numFmtId="0" fontId="54" fillId="0" borderId="0" xfId="0" applyFont="1" applyBorder="1" applyAlignment="1">
      <alignment horizontal="right"/>
    </xf>
    <xf numFmtId="0" fontId="55" fillId="0" borderId="13" xfId="0" applyFont="1" applyBorder="1" applyAlignment="1">
      <alignment horizontal="center" vertical="center"/>
    </xf>
    <xf numFmtId="0" fontId="55" fillId="0" borderId="0" xfId="0" applyFont="1" applyAlignment="1">
      <alignment vertical="center"/>
    </xf>
    <xf numFmtId="0" fontId="54" fillId="0" borderId="14" xfId="0" applyFont="1" applyBorder="1" applyAlignment="1">
      <alignment horizontal="right" shrinkToFit="1"/>
    </xf>
    <xf numFmtId="0" fontId="55" fillId="28" borderId="12" xfId="0" applyFont="1" applyFill="1" applyBorder="1" applyAlignment="1">
      <alignment horizontal="center" vertical="center"/>
    </xf>
    <xf numFmtId="0" fontId="55" fillId="28" borderId="10" xfId="0" applyFont="1" applyFill="1" applyBorder="1" applyAlignment="1">
      <alignment horizontal="center" vertical="center"/>
    </xf>
    <xf numFmtId="0" fontId="55" fillId="33" borderId="10" xfId="0" applyFont="1" applyFill="1" applyBorder="1" applyAlignment="1">
      <alignment horizontal="center" vertical="center"/>
    </xf>
    <xf numFmtId="0" fontId="54" fillId="0" borderId="0" xfId="0" applyFont="1" applyBorder="1" applyAlignment="1">
      <alignment horizontal="right" shrinkToFit="1"/>
    </xf>
    <xf numFmtId="0" fontId="54" fillId="0" borderId="14" xfId="0" applyFont="1" applyBorder="1" applyAlignment="1">
      <alignment horizontal="center" shrinkToFit="1"/>
    </xf>
    <xf numFmtId="0" fontId="54" fillId="0" borderId="0" xfId="0" applyFont="1" applyBorder="1" applyAlignment="1">
      <alignment vertical="center"/>
    </xf>
    <xf numFmtId="0" fontId="54" fillId="0" borderId="14" xfId="0" applyFont="1" applyBorder="1" applyAlignment="1">
      <alignment horizont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28" borderId="15" xfId="0" applyFont="1" applyFill="1" applyBorder="1" applyAlignment="1">
      <alignment horizontal="center" vertical="center"/>
    </xf>
    <xf numFmtId="0" fontId="55" fillId="28" borderId="16" xfId="0" applyFont="1" applyFill="1" applyBorder="1" applyAlignment="1">
      <alignment horizontal="center" vertical="center"/>
    </xf>
    <xf numFmtId="0" fontId="55" fillId="28" borderId="17" xfId="0" applyFont="1" applyFill="1" applyBorder="1" applyAlignment="1">
      <alignment horizontal="center" vertical="center" wrapText="1"/>
    </xf>
    <xf numFmtId="0" fontId="6" fillId="28" borderId="18" xfId="0" applyFont="1" applyFill="1" applyBorder="1" applyAlignment="1">
      <alignment horizontal="center" vertical="center"/>
    </xf>
    <xf numFmtId="0" fontId="55" fillId="28" borderId="19" xfId="0" applyFont="1" applyFill="1" applyBorder="1" applyAlignment="1">
      <alignment horizontal="center" vertical="center" wrapText="1"/>
    </xf>
    <xf numFmtId="0" fontId="55" fillId="28" borderId="20" xfId="0" applyFont="1" applyFill="1" applyBorder="1" applyAlignment="1">
      <alignment horizontal="center" vertical="center" wrapText="1"/>
    </xf>
    <xf numFmtId="0" fontId="55" fillId="0" borderId="12" xfId="0" applyFont="1" applyBorder="1" applyAlignment="1">
      <alignment horizontal="center" vertical="center" shrinkToFit="1"/>
    </xf>
    <xf numFmtId="0" fontId="54" fillId="0" borderId="10" xfId="0" applyFont="1" applyBorder="1" applyAlignment="1">
      <alignment vertical="center"/>
    </xf>
    <xf numFmtId="0" fontId="54" fillId="0" borderId="0" xfId="0" applyFont="1" applyBorder="1" applyAlignment="1">
      <alignment horizontal="center" vertical="center"/>
    </xf>
    <xf numFmtId="0" fontId="57" fillId="0" borderId="0" xfId="0" applyFont="1" applyAlignment="1">
      <alignment vertical="center"/>
    </xf>
    <xf numFmtId="0" fontId="58" fillId="0" borderId="0" xfId="0" applyFont="1" applyAlignment="1">
      <alignment horizontal="center" vertical="center"/>
    </xf>
    <xf numFmtId="0" fontId="58" fillId="0" borderId="0" xfId="0" applyFont="1" applyAlignment="1" quotePrefix="1">
      <alignment vertical="center"/>
    </xf>
    <xf numFmtId="176" fontId="54" fillId="0" borderId="0" xfId="0" applyNumberFormat="1" applyFont="1" applyBorder="1" applyAlignment="1">
      <alignment horizontal="right" vertical="center"/>
    </xf>
    <xf numFmtId="0" fontId="59" fillId="0" borderId="0" xfId="0" applyFont="1" applyAlignment="1">
      <alignment vertical="center"/>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60" fillId="0" borderId="0" xfId="0" applyFont="1" applyBorder="1" applyAlignment="1">
      <alignment horizontal="center" vertical="center"/>
    </xf>
    <xf numFmtId="0" fontId="60" fillId="0" borderId="0" xfId="0" applyFont="1" applyAlignment="1">
      <alignment vertical="center"/>
    </xf>
    <xf numFmtId="0" fontId="60" fillId="0" borderId="0" xfId="0" applyFont="1" applyAlignment="1">
      <alignment horizontal="right" vertical="center"/>
    </xf>
    <xf numFmtId="0" fontId="60" fillId="0" borderId="0" xfId="0" applyFont="1" applyBorder="1" applyAlignment="1">
      <alignment horizontal="left" vertical="center"/>
    </xf>
    <xf numFmtId="0" fontId="57" fillId="0" borderId="10" xfId="0" applyFont="1" applyBorder="1" applyAlignment="1">
      <alignment horizontal="center" vertical="center"/>
    </xf>
    <xf numFmtId="176" fontId="59" fillId="0" borderId="10" xfId="0" applyNumberFormat="1" applyFont="1" applyBorder="1" applyAlignment="1">
      <alignment horizontal="right" vertical="center"/>
    </xf>
    <xf numFmtId="0" fontId="61" fillId="0" borderId="0" xfId="0" applyFont="1" applyAlignment="1">
      <alignment vertical="center"/>
    </xf>
    <xf numFmtId="0" fontId="60" fillId="0" borderId="0" xfId="0" applyFont="1" applyBorder="1" applyAlignment="1">
      <alignment vertical="center"/>
    </xf>
    <xf numFmtId="0" fontId="60" fillId="0" borderId="0" xfId="0" applyFont="1" applyBorder="1" applyAlignment="1">
      <alignment horizontal="right" vertical="center"/>
    </xf>
    <xf numFmtId="0" fontId="62" fillId="0" borderId="0" xfId="0" applyFont="1" applyAlignment="1">
      <alignment vertical="center"/>
    </xf>
    <xf numFmtId="0" fontId="63" fillId="0" borderId="0" xfId="0" applyFont="1" applyAlignment="1">
      <alignment horizontal="left" vertical="center"/>
    </xf>
    <xf numFmtId="0" fontId="53" fillId="0" borderId="0" xfId="0" applyFont="1" applyAlignment="1">
      <alignment horizontal="left" vertical="center"/>
    </xf>
    <xf numFmtId="0" fontId="0" fillId="0" borderId="0" xfId="0" applyAlignment="1">
      <alignment horizontal="left" vertical="center"/>
    </xf>
    <xf numFmtId="0" fontId="55" fillId="28" borderId="23" xfId="0" applyFont="1" applyFill="1" applyBorder="1" applyAlignment="1">
      <alignment horizontal="center" vertical="center"/>
    </xf>
    <xf numFmtId="0" fontId="55" fillId="28" borderId="24"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4" xfId="0" applyFont="1" applyBorder="1" applyAlignment="1">
      <alignment vertical="center"/>
    </xf>
    <xf numFmtId="0" fontId="55" fillId="28" borderId="23" xfId="0" applyFont="1" applyFill="1" applyBorder="1" applyAlignment="1">
      <alignment horizontal="center" vertical="center" wrapText="1"/>
    </xf>
    <xf numFmtId="0" fontId="55" fillId="28" borderId="24" xfId="0" applyFont="1" applyFill="1" applyBorder="1" applyAlignment="1">
      <alignment horizontal="center" vertical="center" wrapText="1"/>
    </xf>
    <xf numFmtId="0" fontId="54" fillId="28" borderId="23" xfId="0" applyFont="1" applyFill="1" applyBorder="1" applyAlignment="1">
      <alignment horizontal="center" vertical="center"/>
    </xf>
    <xf numFmtId="0" fontId="54" fillId="28" borderId="24" xfId="0" applyFont="1" applyFill="1" applyBorder="1" applyAlignment="1">
      <alignment horizontal="center" vertical="center"/>
    </xf>
    <xf numFmtId="0" fontId="54" fillId="0" borderId="0" xfId="0" applyFont="1" applyAlignment="1">
      <alignment horizontal="right" vertical="center"/>
    </xf>
    <xf numFmtId="0" fontId="55" fillId="0" borderId="11" xfId="0" applyFont="1" applyBorder="1" applyAlignment="1">
      <alignment horizontal="center" vertical="center"/>
    </xf>
    <xf numFmtId="0" fontId="55" fillId="0" borderId="25" xfId="0" applyFont="1" applyBorder="1" applyAlignment="1">
      <alignment horizontal="center" vertical="center"/>
    </xf>
    <xf numFmtId="0" fontId="55" fillId="0" borderId="26" xfId="0" applyFont="1" applyBorder="1" applyAlignment="1">
      <alignment horizontal="center" vertical="center"/>
    </xf>
    <xf numFmtId="0" fontId="54" fillId="0" borderId="11"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64" fillId="0" borderId="0" xfId="0" applyFont="1" applyAlignment="1">
      <alignment horizontal="center" vertical="center"/>
    </xf>
    <xf numFmtId="0" fontId="54" fillId="0" borderId="0" xfId="0" applyFont="1" applyAlignment="1">
      <alignment horizontal="center" vertical="center"/>
    </xf>
    <xf numFmtId="0" fontId="55" fillId="0" borderId="14" xfId="0" applyFont="1" applyBorder="1" applyAlignment="1">
      <alignment horizontal="center" vertical="center"/>
    </xf>
    <xf numFmtId="0" fontId="55" fillId="28" borderId="27" xfId="0" applyFont="1" applyFill="1" applyBorder="1" applyAlignment="1">
      <alignment horizontal="center" vertical="center"/>
    </xf>
    <xf numFmtId="0" fontId="55" fillId="28" borderId="28" xfId="0" applyFont="1" applyFill="1" applyBorder="1" applyAlignment="1">
      <alignment horizontal="center" vertical="center"/>
    </xf>
    <xf numFmtId="0" fontId="55" fillId="28" borderId="20" xfId="0" applyFont="1" applyFill="1" applyBorder="1" applyAlignment="1">
      <alignment horizontal="center" vertical="center"/>
    </xf>
    <xf numFmtId="0" fontId="55" fillId="28" borderId="29" xfId="0" applyFont="1" applyFill="1" applyBorder="1" applyAlignment="1">
      <alignment horizontal="center" vertical="center"/>
    </xf>
    <xf numFmtId="0" fontId="55" fillId="0" borderId="10" xfId="0" applyFont="1" applyBorder="1" applyAlignment="1">
      <alignment horizontal="center" vertical="center" shrinkToFit="1"/>
    </xf>
    <xf numFmtId="0" fontId="55" fillId="28" borderId="30" xfId="0" applyFont="1" applyFill="1" applyBorder="1" applyAlignment="1">
      <alignment horizontal="center" vertical="center"/>
    </xf>
    <xf numFmtId="0" fontId="55" fillId="28" borderId="14" xfId="0" applyFont="1" applyFill="1" applyBorder="1" applyAlignment="1">
      <alignment horizontal="center" vertical="center"/>
    </xf>
    <xf numFmtId="14" fontId="55" fillId="0" borderId="10" xfId="0" applyNumberFormat="1" applyFont="1" applyBorder="1" applyAlignment="1">
      <alignment horizontal="center" vertical="center"/>
    </xf>
    <xf numFmtId="0" fontId="55" fillId="28" borderId="26" xfId="0" applyFont="1" applyFill="1" applyBorder="1" applyAlignment="1">
      <alignment horizontal="center" vertical="center"/>
    </xf>
    <xf numFmtId="0" fontId="55" fillId="28" borderId="10" xfId="0" applyFont="1" applyFill="1" applyBorder="1" applyAlignment="1">
      <alignment horizontal="center" vertical="center"/>
    </xf>
    <xf numFmtId="0" fontId="55" fillId="0" borderId="10" xfId="0" applyFont="1" applyBorder="1" applyAlignment="1">
      <alignment horizontal="center" vertical="center"/>
    </xf>
    <xf numFmtId="0" fontId="55" fillId="28" borderId="31" xfId="0" applyFont="1" applyFill="1" applyBorder="1" applyAlignment="1">
      <alignment horizontal="center" vertical="center"/>
    </xf>
    <xf numFmtId="0" fontId="54" fillId="0" borderId="14" xfId="0" applyFont="1" applyBorder="1" applyAlignment="1">
      <alignment horizontal="right" shrinkToFit="1"/>
    </xf>
    <xf numFmtId="0" fontId="54" fillId="0" borderId="14" xfId="0" applyFont="1" applyBorder="1" applyAlignment="1">
      <alignment vertical="center"/>
    </xf>
    <xf numFmtId="0" fontId="55" fillId="28" borderId="19" xfId="0" applyFont="1" applyFill="1" applyBorder="1" applyAlignment="1">
      <alignment horizontal="center" vertical="center"/>
    </xf>
    <xf numFmtId="0" fontId="55" fillId="28" borderId="0" xfId="0" applyFont="1" applyFill="1" applyBorder="1" applyAlignment="1">
      <alignment horizontal="center" vertical="center"/>
    </xf>
    <xf numFmtId="0" fontId="55" fillId="28" borderId="32" xfId="0" applyFont="1" applyFill="1" applyBorder="1" applyAlignment="1">
      <alignment horizontal="center" vertical="center"/>
    </xf>
    <xf numFmtId="0" fontId="55" fillId="28" borderId="33" xfId="0" applyFont="1" applyFill="1" applyBorder="1" applyAlignment="1">
      <alignment horizontal="center" vertical="center"/>
    </xf>
    <xf numFmtId="0" fontId="55" fillId="28" borderId="34" xfId="0" applyFont="1" applyFill="1" applyBorder="1" applyAlignment="1">
      <alignment horizontal="center" vertical="center"/>
    </xf>
    <xf numFmtId="0" fontId="55" fillId="0" borderId="11" xfId="0" applyFont="1" applyBorder="1" applyAlignment="1">
      <alignment horizontal="center" vertical="center" shrinkToFit="1"/>
    </xf>
    <xf numFmtId="0" fontId="55" fillId="0" borderId="25" xfId="0" applyFont="1" applyBorder="1" applyAlignment="1">
      <alignment horizontal="center" vertical="center" shrinkToFit="1"/>
    </xf>
    <xf numFmtId="0" fontId="55" fillId="0" borderId="26" xfId="0" applyFont="1" applyBorder="1" applyAlignment="1">
      <alignment horizontal="center" vertical="center" shrinkToFit="1"/>
    </xf>
    <xf numFmtId="14" fontId="55" fillId="0" borderId="11" xfId="0" applyNumberFormat="1" applyFont="1" applyBorder="1" applyAlignment="1">
      <alignment horizontal="center" vertical="center"/>
    </xf>
    <xf numFmtId="14" fontId="55" fillId="0" borderId="25" xfId="0" applyNumberFormat="1" applyFont="1" applyBorder="1" applyAlignment="1">
      <alignment horizontal="center" vertical="center"/>
    </xf>
    <xf numFmtId="14" fontId="55" fillId="0" borderId="26" xfId="0" applyNumberFormat="1" applyFont="1" applyBorder="1" applyAlignment="1">
      <alignment horizontal="center" vertical="center"/>
    </xf>
    <xf numFmtId="0" fontId="65" fillId="0" borderId="0" xfId="0" applyFont="1" applyAlignment="1">
      <alignment horizontal="center" vertical="center"/>
    </xf>
    <xf numFmtId="0" fontId="54" fillId="0" borderId="0" xfId="0" applyFont="1" applyAlignment="1">
      <alignment horizontal="left" vertical="center"/>
    </xf>
    <xf numFmtId="0" fontId="55" fillId="28" borderId="27" xfId="0" applyFont="1" applyFill="1" applyBorder="1" applyAlignment="1">
      <alignment horizontal="center" vertical="center" wrapText="1"/>
    </xf>
    <xf numFmtId="0" fontId="55" fillId="28" borderId="28" xfId="0" applyFont="1" applyFill="1" applyBorder="1" applyAlignment="1">
      <alignment horizontal="center" vertical="center" wrapText="1"/>
    </xf>
    <xf numFmtId="0" fontId="55" fillId="28" borderId="20" xfId="0" applyFont="1" applyFill="1" applyBorder="1" applyAlignment="1">
      <alignment horizontal="center" vertical="center" wrapText="1"/>
    </xf>
    <xf numFmtId="0" fontId="55" fillId="28" borderId="11" xfId="0" applyFont="1" applyFill="1" applyBorder="1" applyAlignment="1">
      <alignment horizontal="center" vertical="center"/>
    </xf>
    <xf numFmtId="0" fontId="55" fillId="28" borderId="25" xfId="0" applyFont="1" applyFill="1" applyBorder="1" applyAlignment="1">
      <alignment horizontal="center" vertical="center"/>
    </xf>
    <xf numFmtId="0" fontId="57"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60" fillId="0" borderId="0" xfId="0" applyFont="1" applyAlignment="1">
      <alignment horizontal="left" vertical="center"/>
    </xf>
    <xf numFmtId="0" fontId="60" fillId="0" borderId="14" xfId="0" applyFont="1" applyBorder="1" applyAlignment="1">
      <alignment vertical="center"/>
    </xf>
    <xf numFmtId="0" fontId="57" fillId="0" borderId="0" xfId="0" applyFont="1" applyBorder="1" applyAlignment="1">
      <alignment horizontal="center" vertical="center"/>
    </xf>
    <xf numFmtId="0" fontId="60" fillId="0" borderId="0" xfId="0" applyFont="1" applyAlignment="1">
      <alignment horizontal="right" vertical="center"/>
    </xf>
    <xf numFmtId="0" fontId="57" fillId="0" borderId="0" xfId="0" applyFont="1" applyAlignment="1">
      <alignment horizontal="left" vertical="center"/>
    </xf>
    <xf numFmtId="0" fontId="60" fillId="0" borderId="35" xfId="0" applyFont="1" applyBorder="1" applyAlignment="1">
      <alignment horizontal="right" shrinkToFit="1"/>
    </xf>
    <xf numFmtId="0" fontId="59" fillId="0" borderId="11"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0" borderId="30" xfId="0" applyFont="1" applyBorder="1" applyAlignment="1">
      <alignment horizontal="center" vertical="center"/>
    </xf>
    <xf numFmtId="0" fontId="59" fillId="0" borderId="28" xfId="0" applyFont="1" applyBorder="1" applyAlignment="1">
      <alignment horizontal="center" vertical="center"/>
    </xf>
    <xf numFmtId="0" fontId="59" fillId="0" borderId="19" xfId="0" applyFont="1" applyBorder="1" applyAlignment="1">
      <alignment horizontal="center" vertical="center"/>
    </xf>
    <xf numFmtId="0" fontId="59" fillId="0" borderId="0" xfId="0" applyFont="1" applyBorder="1" applyAlignment="1">
      <alignment horizontal="center" vertical="center"/>
    </xf>
    <xf numFmtId="0" fontId="59" fillId="0" borderId="32" xfId="0" applyFont="1" applyBorder="1" applyAlignment="1">
      <alignment horizontal="center" vertical="center"/>
    </xf>
    <xf numFmtId="0" fontId="59" fillId="0" borderId="20" xfId="0" applyFont="1" applyBorder="1" applyAlignment="1">
      <alignment horizontal="center" vertical="center"/>
    </xf>
    <xf numFmtId="0" fontId="59" fillId="0" borderId="14" xfId="0" applyFont="1" applyBorder="1" applyAlignment="1">
      <alignment horizontal="center" vertical="center"/>
    </xf>
    <xf numFmtId="0" fontId="59" fillId="0" borderId="29" xfId="0" applyFont="1" applyBorder="1" applyAlignment="1">
      <alignment horizontal="center" vertical="center"/>
    </xf>
    <xf numFmtId="38" fontId="58" fillId="0" borderId="0" xfId="48" applyFont="1" applyAlignment="1">
      <alignment horizontal="right" vertical="center"/>
    </xf>
    <xf numFmtId="177" fontId="58" fillId="0" borderId="0" xfId="48" applyNumberFormat="1" applyFont="1" applyAlignment="1">
      <alignment horizontal="center" vertical="center"/>
    </xf>
    <xf numFmtId="176" fontId="58" fillId="0" borderId="0" xfId="0" applyNumberFormat="1" applyFont="1" applyBorder="1" applyAlignment="1">
      <alignment horizontal="right" vertical="center"/>
    </xf>
    <xf numFmtId="0" fontId="63" fillId="0" borderId="0" xfId="0" applyFont="1" applyAlignment="1">
      <alignment horizontal="center" vertical="center"/>
    </xf>
    <xf numFmtId="0" fontId="53" fillId="0" borderId="11" xfId="0" applyFont="1" applyBorder="1" applyAlignment="1">
      <alignment horizontal="center" vertical="center"/>
    </xf>
    <xf numFmtId="0" fontId="53" fillId="0" borderId="2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3"/>
  <sheetViews>
    <sheetView tabSelected="1" zoomScalePageLayoutView="0" workbookViewId="0" topLeftCell="A1">
      <selection activeCell="B19" sqref="B19"/>
    </sheetView>
  </sheetViews>
  <sheetFormatPr defaultColWidth="8.8515625" defaultRowHeight="15"/>
  <cols>
    <col min="1" max="1" width="3.00390625" style="7" customWidth="1"/>
    <col min="2" max="16384" width="8.8515625" style="7" customWidth="1"/>
  </cols>
  <sheetData>
    <row r="1" ht="21">
      <c r="A1" s="53" t="s">
        <v>128</v>
      </c>
    </row>
    <row r="4" s="45" customFormat="1" ht="18" customHeight="1">
      <c r="A4" s="50" t="s">
        <v>129</v>
      </c>
    </row>
    <row r="5" s="45" customFormat="1" ht="18" customHeight="1">
      <c r="B5" s="45" t="s">
        <v>131</v>
      </c>
    </row>
    <row r="6" s="45" customFormat="1" ht="18" customHeight="1">
      <c r="B6" s="45" t="s">
        <v>132</v>
      </c>
    </row>
    <row r="7" s="45" customFormat="1" ht="18" customHeight="1">
      <c r="B7" s="45" t="s">
        <v>133</v>
      </c>
    </row>
    <row r="8" s="45" customFormat="1" ht="18" customHeight="1"/>
    <row r="9" s="45" customFormat="1" ht="18" customHeight="1">
      <c r="A9" s="50" t="s">
        <v>130</v>
      </c>
    </row>
    <row r="10" s="45" customFormat="1" ht="18" customHeight="1">
      <c r="B10" s="45" t="s">
        <v>134</v>
      </c>
    </row>
    <row r="11" s="45" customFormat="1" ht="18" customHeight="1">
      <c r="B11" s="45" t="s">
        <v>135</v>
      </c>
    </row>
    <row r="12" s="45" customFormat="1" ht="18" customHeight="1">
      <c r="B12" s="45" t="s">
        <v>136</v>
      </c>
    </row>
    <row r="13" s="45" customFormat="1" ht="18" customHeight="1">
      <c r="B13" s="45" t="s">
        <v>142</v>
      </c>
    </row>
    <row r="14" s="45" customFormat="1" ht="18" customHeight="1"/>
    <row r="15" s="45" customFormat="1" ht="18" customHeight="1">
      <c r="A15" s="50" t="s">
        <v>139</v>
      </c>
    </row>
    <row r="16" s="45" customFormat="1" ht="18" customHeight="1">
      <c r="B16" s="45" t="s">
        <v>137</v>
      </c>
    </row>
    <row r="17" s="45" customFormat="1" ht="18" customHeight="1">
      <c r="B17" s="45" t="s">
        <v>138</v>
      </c>
    </row>
    <row r="18" s="45" customFormat="1" ht="18" customHeight="1">
      <c r="B18" s="45" t="s">
        <v>145</v>
      </c>
    </row>
    <row r="19" s="45" customFormat="1" ht="18" customHeight="1">
      <c r="B19" s="45" t="s">
        <v>140</v>
      </c>
    </row>
    <row r="20" s="45" customFormat="1" ht="18" customHeight="1"/>
    <row r="21" s="45" customFormat="1" ht="18" customHeight="1"/>
    <row r="22" s="45" customFormat="1" ht="18" customHeight="1">
      <c r="A22" s="45" t="s">
        <v>64</v>
      </c>
    </row>
    <row r="23" s="45" customFormat="1" ht="18" customHeight="1">
      <c r="B23" s="45" t="s">
        <v>141</v>
      </c>
    </row>
  </sheetData>
  <sheetProtection/>
  <printOptions/>
  <pageMargins left="0.7086614173228347" right="0.31496062992125984"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AA41"/>
  <sheetViews>
    <sheetView zoomScalePageLayoutView="0" workbookViewId="0" topLeftCell="A1">
      <selection activeCell="R17" sqref="R17"/>
    </sheetView>
  </sheetViews>
  <sheetFormatPr defaultColWidth="9.140625" defaultRowHeight="15"/>
  <cols>
    <col min="1" max="1" width="4.7109375" style="7" bestFit="1" customWidth="1"/>
    <col min="2" max="3" width="3.421875" style="7" customWidth="1"/>
    <col min="4" max="4" width="3.7109375" style="7" customWidth="1"/>
    <col min="5" max="6" width="5.421875" style="7" customWidth="1"/>
    <col min="7" max="7" width="5.140625" style="7" bestFit="1" customWidth="1"/>
    <col min="8" max="10" width="4.140625" style="7" customWidth="1"/>
    <col min="11" max="12" width="5.7109375" style="7" customWidth="1"/>
    <col min="13" max="13" width="4.421875" style="7" customWidth="1"/>
    <col min="14" max="14" width="5.421875" style="7" bestFit="1" customWidth="1"/>
    <col min="15" max="15" width="6.8515625" style="7" customWidth="1"/>
    <col min="16" max="16" width="6.7109375" style="7" customWidth="1"/>
    <col min="17" max="18" width="8.7109375" style="7" customWidth="1"/>
    <col min="19" max="20" width="9.00390625" style="7" customWidth="1"/>
    <col min="21" max="21" width="16.8515625" style="7" customWidth="1"/>
    <col min="22" max="23" width="5.00390625" style="7" customWidth="1"/>
    <col min="24" max="16384" width="9.140625" style="7" customWidth="1"/>
  </cols>
  <sheetData>
    <row r="1" spans="2:21" ht="18.75" customHeight="1">
      <c r="B1" s="69" t="s">
        <v>16</v>
      </c>
      <c r="C1" s="70"/>
      <c r="D1" s="71"/>
      <c r="S1" s="66" t="s">
        <v>17</v>
      </c>
      <c r="T1" s="67"/>
      <c r="U1" s="68"/>
    </row>
    <row r="2" ht="7.5" customHeight="1"/>
    <row r="3" spans="2:20" ht="24.75" customHeight="1">
      <c r="B3" s="72" t="s">
        <v>67</v>
      </c>
      <c r="C3" s="72"/>
      <c r="D3" s="72"/>
      <c r="E3" s="72"/>
      <c r="F3" s="72"/>
      <c r="G3" s="72"/>
      <c r="H3" s="72"/>
      <c r="I3" s="72"/>
      <c r="J3" s="72"/>
      <c r="K3" s="72"/>
      <c r="L3" s="72"/>
      <c r="M3" s="72"/>
      <c r="N3" s="72"/>
      <c r="O3" s="72"/>
      <c r="P3" s="72"/>
      <c r="Q3" s="72"/>
      <c r="R3" s="72"/>
      <c r="S3" s="72"/>
      <c r="T3" s="72"/>
    </row>
    <row r="4" spans="2:20" ht="7.5" customHeight="1">
      <c r="B4" s="9"/>
      <c r="C4" s="9"/>
      <c r="D4" s="9"/>
      <c r="E4" s="9"/>
      <c r="F4" s="9"/>
      <c r="G4" s="9"/>
      <c r="H4" s="9"/>
      <c r="I4" s="9"/>
      <c r="J4" s="9"/>
      <c r="K4" s="9"/>
      <c r="L4" s="9"/>
      <c r="M4" s="9"/>
      <c r="N4" s="9"/>
      <c r="O4" s="9"/>
      <c r="P4" s="9"/>
      <c r="Q4" s="9"/>
      <c r="R4" s="9"/>
      <c r="S4" s="9"/>
      <c r="T4" s="9"/>
    </row>
    <row r="5" spans="1:21" ht="18.75" customHeight="1">
      <c r="A5" s="73" t="s">
        <v>18</v>
      </c>
      <c r="B5" s="73"/>
      <c r="C5" s="73"/>
      <c r="D5" s="73"/>
      <c r="E5" s="73"/>
      <c r="F5" s="73"/>
      <c r="P5" s="10"/>
      <c r="Q5" s="10"/>
      <c r="R5" s="10"/>
      <c r="S5" s="65" t="s">
        <v>65</v>
      </c>
      <c r="T5" s="65"/>
      <c r="U5" s="65"/>
    </row>
    <row r="6" spans="13:14" ht="27" customHeight="1">
      <c r="M6" s="24"/>
      <c r="N6" s="24"/>
    </row>
    <row r="7" spans="1:20" ht="27" customHeight="1">
      <c r="A7" s="65" t="s">
        <v>19</v>
      </c>
      <c r="B7" s="65"/>
      <c r="C7" s="65"/>
      <c r="D7" s="59"/>
      <c r="E7" s="59"/>
      <c r="F7" s="59"/>
      <c r="G7" s="18" t="s">
        <v>20</v>
      </c>
      <c r="I7" s="10" t="s">
        <v>21</v>
      </c>
      <c r="J7" s="60"/>
      <c r="K7" s="60"/>
      <c r="L7" s="60"/>
      <c r="M7" s="23" t="s">
        <v>5</v>
      </c>
      <c r="N7" s="22"/>
      <c r="O7" s="65" t="s">
        <v>0</v>
      </c>
      <c r="P7" s="65"/>
      <c r="Q7" s="74"/>
      <c r="R7" s="74"/>
      <c r="S7" s="74"/>
      <c r="T7" s="74"/>
    </row>
    <row r="8" ht="18.75" customHeight="1"/>
    <row r="9" spans="1:21" ht="18.75" customHeight="1">
      <c r="A9" s="57" t="s">
        <v>94</v>
      </c>
      <c r="B9" s="75" t="s">
        <v>22</v>
      </c>
      <c r="C9" s="76"/>
      <c r="D9" s="75" t="s">
        <v>23</v>
      </c>
      <c r="E9" s="80"/>
      <c r="F9" s="76"/>
      <c r="G9" s="75" t="s">
        <v>24</v>
      </c>
      <c r="H9" s="80"/>
      <c r="I9" s="80"/>
      <c r="J9" s="76"/>
      <c r="K9" s="75" t="s">
        <v>26</v>
      </c>
      <c r="L9" s="80"/>
      <c r="M9" s="76"/>
      <c r="N9" s="57" t="s">
        <v>27</v>
      </c>
      <c r="O9" s="75" t="s">
        <v>28</v>
      </c>
      <c r="P9" s="76"/>
      <c r="Q9" s="61" t="s">
        <v>76</v>
      </c>
      <c r="R9" s="61" t="s">
        <v>77</v>
      </c>
      <c r="S9" s="83" t="s">
        <v>68</v>
      </c>
      <c r="T9" s="84"/>
      <c r="U9" s="63" t="s">
        <v>108</v>
      </c>
    </row>
    <row r="10" spans="1:21" ht="18.75" customHeight="1">
      <c r="A10" s="58"/>
      <c r="B10" s="77"/>
      <c r="C10" s="78"/>
      <c r="D10" s="77"/>
      <c r="E10" s="81"/>
      <c r="F10" s="78"/>
      <c r="G10" s="77"/>
      <c r="H10" s="81"/>
      <c r="I10" s="81"/>
      <c r="J10" s="78"/>
      <c r="K10" s="77"/>
      <c r="L10" s="81"/>
      <c r="M10" s="78"/>
      <c r="N10" s="58"/>
      <c r="O10" s="77"/>
      <c r="P10" s="78"/>
      <c r="Q10" s="58"/>
      <c r="R10" s="62"/>
      <c r="S10" s="20" t="s">
        <v>69</v>
      </c>
      <c r="T10" s="20" t="s">
        <v>70</v>
      </c>
      <c r="U10" s="64"/>
    </row>
    <row r="11" spans="1:27" ht="21.75" customHeight="1">
      <c r="A11" s="11" t="s">
        <v>29</v>
      </c>
      <c r="B11" s="85" t="s">
        <v>61</v>
      </c>
      <c r="C11" s="85"/>
      <c r="D11" s="85">
        <v>1234567890</v>
      </c>
      <c r="E11" s="85"/>
      <c r="F11" s="85"/>
      <c r="G11" s="85" t="s">
        <v>146</v>
      </c>
      <c r="H11" s="85"/>
      <c r="I11" s="85"/>
      <c r="J11" s="85"/>
      <c r="K11" s="85" t="s">
        <v>147</v>
      </c>
      <c r="L11" s="85"/>
      <c r="M11" s="85"/>
      <c r="N11" s="11" t="s">
        <v>62</v>
      </c>
      <c r="O11" s="82">
        <v>39378</v>
      </c>
      <c r="P11" s="82"/>
      <c r="Q11" s="21" t="str">
        <f aca="true" t="shared" si="0" ref="Q11:Q41">IF(O11="","",IF(O11&gt;h_date,VLOOKUP(DATEDIF(O11,g_date,"Y"),grade,2,TRUE),DATEDIF(O11,m_date,"Y")))</f>
        <v>中3</v>
      </c>
      <c r="R11" s="11" t="s">
        <v>148</v>
      </c>
      <c r="S11" s="12" t="s">
        <v>63</v>
      </c>
      <c r="T11" s="12"/>
      <c r="U11" s="35"/>
      <c r="AA11" s="17"/>
    </row>
    <row r="12" spans="1:27" ht="21.75" customHeight="1">
      <c r="A12" s="11">
        <v>1</v>
      </c>
      <c r="B12" s="85"/>
      <c r="C12" s="85"/>
      <c r="D12" s="85"/>
      <c r="E12" s="85"/>
      <c r="F12" s="85"/>
      <c r="G12" s="79"/>
      <c r="H12" s="79"/>
      <c r="I12" s="79"/>
      <c r="J12" s="79"/>
      <c r="K12" s="79">
        <f>PHONETIC(G12)</f>
      </c>
      <c r="L12" s="79"/>
      <c r="M12" s="79"/>
      <c r="N12" s="11"/>
      <c r="O12" s="82"/>
      <c r="P12" s="82"/>
      <c r="Q12" s="21">
        <f t="shared" si="0"/>
      </c>
      <c r="R12" s="11"/>
      <c r="S12" s="12"/>
      <c r="T12" s="12"/>
      <c r="U12" s="35"/>
      <c r="W12" s="14"/>
      <c r="AA12" s="17">
        <f>IF(B12="","",IF(S12="○","参"&amp;B12&amp;N12,"奉"&amp;B12&amp;N12))</f>
      </c>
    </row>
    <row r="13" spans="1:27" ht="21.75" customHeight="1">
      <c r="A13" s="11">
        <v>2</v>
      </c>
      <c r="B13" s="85"/>
      <c r="C13" s="85"/>
      <c r="D13" s="85"/>
      <c r="E13" s="85"/>
      <c r="F13" s="85"/>
      <c r="G13" s="79"/>
      <c r="H13" s="79"/>
      <c r="I13" s="79"/>
      <c r="J13" s="79"/>
      <c r="K13" s="79">
        <f aca="true" t="shared" si="1" ref="K13:K41">PHONETIC(G13)</f>
      </c>
      <c r="L13" s="79"/>
      <c r="M13" s="79"/>
      <c r="N13" s="11"/>
      <c r="O13" s="82"/>
      <c r="P13" s="82"/>
      <c r="Q13" s="21">
        <f t="shared" si="0"/>
      </c>
      <c r="R13" s="11"/>
      <c r="S13" s="12"/>
      <c r="T13" s="12"/>
      <c r="U13" s="35"/>
      <c r="AA13" s="17">
        <f aca="true" t="shared" si="2" ref="AA13:AA41">IF(B13="","",IF(S13="○","参"&amp;B13&amp;N13,"奉"&amp;B13&amp;N13))</f>
      </c>
    </row>
    <row r="14" spans="1:27" ht="21.75" customHeight="1">
      <c r="A14" s="11">
        <v>3</v>
      </c>
      <c r="B14" s="85"/>
      <c r="C14" s="85"/>
      <c r="D14" s="85"/>
      <c r="E14" s="85"/>
      <c r="F14" s="85"/>
      <c r="G14" s="79"/>
      <c r="H14" s="79"/>
      <c r="I14" s="79"/>
      <c r="J14" s="79"/>
      <c r="K14" s="79">
        <f t="shared" si="1"/>
      </c>
      <c r="L14" s="79"/>
      <c r="M14" s="79"/>
      <c r="N14" s="11"/>
      <c r="O14" s="82"/>
      <c r="P14" s="82"/>
      <c r="Q14" s="21">
        <f t="shared" si="0"/>
      </c>
      <c r="R14" s="11"/>
      <c r="S14" s="12"/>
      <c r="T14" s="12"/>
      <c r="U14" s="35"/>
      <c r="AA14" s="17">
        <f t="shared" si="2"/>
      </c>
    </row>
    <row r="15" spans="1:27" ht="21.75" customHeight="1">
      <c r="A15" s="11">
        <v>4</v>
      </c>
      <c r="B15" s="85"/>
      <c r="C15" s="85"/>
      <c r="D15" s="85"/>
      <c r="E15" s="85"/>
      <c r="F15" s="85"/>
      <c r="G15" s="79"/>
      <c r="H15" s="79"/>
      <c r="I15" s="79"/>
      <c r="J15" s="79"/>
      <c r="K15" s="79">
        <f t="shared" si="1"/>
      </c>
      <c r="L15" s="79"/>
      <c r="M15" s="79"/>
      <c r="N15" s="11"/>
      <c r="O15" s="82"/>
      <c r="P15" s="82"/>
      <c r="Q15" s="21">
        <f t="shared" si="0"/>
      </c>
      <c r="R15" s="11"/>
      <c r="S15" s="12"/>
      <c r="T15" s="12"/>
      <c r="U15" s="35"/>
      <c r="AA15" s="17">
        <f t="shared" si="2"/>
      </c>
    </row>
    <row r="16" spans="1:27" ht="21.75" customHeight="1">
      <c r="A16" s="11">
        <v>5</v>
      </c>
      <c r="B16" s="85"/>
      <c r="C16" s="85"/>
      <c r="D16" s="85"/>
      <c r="E16" s="85"/>
      <c r="F16" s="85"/>
      <c r="G16" s="79"/>
      <c r="H16" s="79"/>
      <c r="I16" s="79"/>
      <c r="J16" s="79"/>
      <c r="K16" s="79">
        <f t="shared" si="1"/>
      </c>
      <c r="L16" s="79"/>
      <c r="M16" s="79"/>
      <c r="N16" s="11"/>
      <c r="O16" s="82"/>
      <c r="P16" s="82"/>
      <c r="Q16" s="21">
        <f t="shared" si="0"/>
      </c>
      <c r="R16" s="11"/>
      <c r="S16" s="12"/>
      <c r="T16" s="12"/>
      <c r="U16" s="35"/>
      <c r="AA16" s="17">
        <f t="shared" si="2"/>
      </c>
    </row>
    <row r="17" spans="1:27" ht="21.75" customHeight="1">
      <c r="A17" s="11">
        <v>6</v>
      </c>
      <c r="B17" s="85"/>
      <c r="C17" s="85"/>
      <c r="D17" s="85"/>
      <c r="E17" s="85"/>
      <c r="F17" s="85"/>
      <c r="G17" s="79"/>
      <c r="H17" s="79"/>
      <c r="I17" s="79"/>
      <c r="J17" s="79"/>
      <c r="K17" s="79">
        <f t="shared" si="1"/>
      </c>
      <c r="L17" s="79"/>
      <c r="M17" s="79"/>
      <c r="N17" s="11"/>
      <c r="O17" s="82"/>
      <c r="P17" s="82"/>
      <c r="Q17" s="21">
        <f t="shared" si="0"/>
      </c>
      <c r="R17" s="11"/>
      <c r="S17" s="12"/>
      <c r="T17" s="12"/>
      <c r="U17" s="35"/>
      <c r="AA17" s="17">
        <f t="shared" si="2"/>
      </c>
    </row>
    <row r="18" spans="1:27" ht="21.75" customHeight="1">
      <c r="A18" s="11">
        <v>7</v>
      </c>
      <c r="B18" s="85"/>
      <c r="C18" s="85"/>
      <c r="D18" s="85"/>
      <c r="E18" s="85"/>
      <c r="F18" s="85"/>
      <c r="G18" s="79"/>
      <c r="H18" s="79"/>
      <c r="I18" s="79"/>
      <c r="J18" s="79"/>
      <c r="K18" s="79">
        <f t="shared" si="1"/>
      </c>
      <c r="L18" s="79"/>
      <c r="M18" s="79"/>
      <c r="N18" s="11"/>
      <c r="O18" s="82"/>
      <c r="P18" s="82"/>
      <c r="Q18" s="21">
        <f t="shared" si="0"/>
      </c>
      <c r="R18" s="11"/>
      <c r="S18" s="12"/>
      <c r="T18" s="12"/>
      <c r="U18" s="35"/>
      <c r="AA18" s="17">
        <f t="shared" si="2"/>
      </c>
    </row>
    <row r="19" spans="1:27" ht="21.75" customHeight="1">
      <c r="A19" s="11">
        <v>8</v>
      </c>
      <c r="B19" s="85"/>
      <c r="C19" s="85"/>
      <c r="D19" s="85"/>
      <c r="E19" s="85"/>
      <c r="F19" s="85"/>
      <c r="G19" s="79"/>
      <c r="H19" s="79"/>
      <c r="I19" s="79"/>
      <c r="J19" s="79"/>
      <c r="K19" s="79">
        <f t="shared" si="1"/>
      </c>
      <c r="L19" s="79"/>
      <c r="M19" s="79"/>
      <c r="N19" s="11"/>
      <c r="O19" s="82"/>
      <c r="P19" s="82"/>
      <c r="Q19" s="21">
        <f t="shared" si="0"/>
      </c>
      <c r="R19" s="11"/>
      <c r="S19" s="12"/>
      <c r="T19" s="12"/>
      <c r="U19" s="35"/>
      <c r="AA19" s="17">
        <f t="shared" si="2"/>
      </c>
    </row>
    <row r="20" spans="1:27" ht="21.75" customHeight="1">
      <c r="A20" s="11">
        <v>9</v>
      </c>
      <c r="B20" s="85"/>
      <c r="C20" s="85"/>
      <c r="D20" s="85"/>
      <c r="E20" s="85"/>
      <c r="F20" s="85"/>
      <c r="G20" s="79"/>
      <c r="H20" s="79"/>
      <c r="I20" s="79"/>
      <c r="J20" s="79"/>
      <c r="K20" s="79">
        <f t="shared" si="1"/>
      </c>
      <c r="L20" s="79"/>
      <c r="M20" s="79"/>
      <c r="N20" s="11"/>
      <c r="O20" s="82"/>
      <c r="P20" s="82"/>
      <c r="Q20" s="21">
        <f t="shared" si="0"/>
      </c>
      <c r="R20" s="11"/>
      <c r="S20" s="12"/>
      <c r="T20" s="12"/>
      <c r="U20" s="35"/>
      <c r="AA20" s="17">
        <f t="shared" si="2"/>
      </c>
    </row>
    <row r="21" spans="1:27" ht="21.75" customHeight="1">
      <c r="A21" s="11">
        <v>10</v>
      </c>
      <c r="B21" s="85"/>
      <c r="C21" s="85"/>
      <c r="D21" s="85"/>
      <c r="E21" s="85"/>
      <c r="F21" s="85"/>
      <c r="G21" s="79"/>
      <c r="H21" s="79"/>
      <c r="I21" s="79"/>
      <c r="J21" s="79"/>
      <c r="K21" s="79">
        <f t="shared" si="1"/>
      </c>
      <c r="L21" s="79"/>
      <c r="M21" s="79"/>
      <c r="N21" s="11"/>
      <c r="O21" s="82"/>
      <c r="P21" s="82"/>
      <c r="Q21" s="21">
        <f t="shared" si="0"/>
      </c>
      <c r="R21" s="11"/>
      <c r="S21" s="12"/>
      <c r="T21" s="12"/>
      <c r="U21" s="35"/>
      <c r="AA21" s="17">
        <f t="shared" si="2"/>
      </c>
    </row>
    <row r="22" spans="1:27" ht="21.75" customHeight="1">
      <c r="A22" s="11">
        <v>11</v>
      </c>
      <c r="B22" s="85"/>
      <c r="C22" s="85"/>
      <c r="D22" s="85"/>
      <c r="E22" s="85"/>
      <c r="F22" s="85"/>
      <c r="G22" s="79"/>
      <c r="H22" s="79"/>
      <c r="I22" s="79"/>
      <c r="J22" s="79"/>
      <c r="K22" s="79">
        <f t="shared" si="1"/>
      </c>
      <c r="L22" s="79"/>
      <c r="M22" s="79"/>
      <c r="N22" s="11"/>
      <c r="O22" s="82"/>
      <c r="P22" s="82"/>
      <c r="Q22" s="21">
        <f t="shared" si="0"/>
      </c>
      <c r="R22" s="11"/>
      <c r="S22" s="12"/>
      <c r="T22" s="12"/>
      <c r="U22" s="35"/>
      <c r="AA22" s="17">
        <f t="shared" si="2"/>
      </c>
    </row>
    <row r="23" spans="1:27" ht="21.75" customHeight="1">
      <c r="A23" s="11">
        <v>12</v>
      </c>
      <c r="B23" s="85"/>
      <c r="C23" s="85"/>
      <c r="D23" s="85"/>
      <c r="E23" s="85"/>
      <c r="F23" s="85"/>
      <c r="G23" s="79"/>
      <c r="H23" s="79"/>
      <c r="I23" s="79"/>
      <c r="J23" s="79"/>
      <c r="K23" s="79">
        <f t="shared" si="1"/>
      </c>
      <c r="L23" s="79"/>
      <c r="M23" s="79"/>
      <c r="N23" s="11"/>
      <c r="O23" s="82"/>
      <c r="P23" s="82"/>
      <c r="Q23" s="21">
        <f t="shared" si="0"/>
      </c>
      <c r="R23" s="11"/>
      <c r="S23" s="12"/>
      <c r="T23" s="12"/>
      <c r="U23" s="35"/>
      <c r="AA23" s="17">
        <f t="shared" si="2"/>
      </c>
    </row>
    <row r="24" spans="1:27" ht="21.75" customHeight="1">
      <c r="A24" s="11">
        <v>13</v>
      </c>
      <c r="B24" s="85"/>
      <c r="C24" s="85"/>
      <c r="D24" s="85"/>
      <c r="E24" s="85"/>
      <c r="F24" s="85"/>
      <c r="G24" s="79"/>
      <c r="H24" s="79"/>
      <c r="I24" s="79"/>
      <c r="J24" s="79"/>
      <c r="K24" s="79">
        <f t="shared" si="1"/>
      </c>
      <c r="L24" s="79"/>
      <c r="M24" s="79"/>
      <c r="N24" s="11"/>
      <c r="O24" s="82"/>
      <c r="P24" s="82"/>
      <c r="Q24" s="21">
        <f t="shared" si="0"/>
      </c>
      <c r="R24" s="11"/>
      <c r="S24" s="12"/>
      <c r="T24" s="12"/>
      <c r="U24" s="35"/>
      <c r="AA24" s="17">
        <f t="shared" si="2"/>
      </c>
    </row>
    <row r="25" spans="1:27" ht="21.75" customHeight="1">
      <c r="A25" s="11">
        <v>14</v>
      </c>
      <c r="B25" s="85"/>
      <c r="C25" s="85"/>
      <c r="D25" s="85"/>
      <c r="E25" s="85"/>
      <c r="F25" s="85"/>
      <c r="G25" s="79"/>
      <c r="H25" s="79"/>
      <c r="I25" s="79"/>
      <c r="J25" s="79"/>
      <c r="K25" s="79">
        <f t="shared" si="1"/>
      </c>
      <c r="L25" s="79"/>
      <c r="M25" s="79"/>
      <c r="N25" s="11"/>
      <c r="O25" s="82"/>
      <c r="P25" s="82"/>
      <c r="Q25" s="21">
        <f t="shared" si="0"/>
      </c>
      <c r="R25" s="11"/>
      <c r="S25" s="12"/>
      <c r="T25" s="12"/>
      <c r="U25" s="35"/>
      <c r="AA25" s="17">
        <f t="shared" si="2"/>
      </c>
    </row>
    <row r="26" spans="1:27" ht="21.75" customHeight="1">
      <c r="A26" s="11">
        <v>15</v>
      </c>
      <c r="B26" s="85"/>
      <c r="C26" s="85"/>
      <c r="D26" s="85"/>
      <c r="E26" s="85"/>
      <c r="F26" s="85"/>
      <c r="G26" s="79"/>
      <c r="H26" s="79"/>
      <c r="I26" s="79"/>
      <c r="J26" s="79"/>
      <c r="K26" s="79">
        <f t="shared" si="1"/>
      </c>
      <c r="L26" s="79"/>
      <c r="M26" s="79"/>
      <c r="N26" s="11"/>
      <c r="O26" s="82"/>
      <c r="P26" s="82"/>
      <c r="Q26" s="21">
        <f t="shared" si="0"/>
      </c>
      <c r="R26" s="11"/>
      <c r="S26" s="12"/>
      <c r="T26" s="12"/>
      <c r="U26" s="35"/>
      <c r="AA26" s="17">
        <f t="shared" si="2"/>
      </c>
    </row>
    <row r="27" spans="1:27" ht="21.75" customHeight="1">
      <c r="A27" s="11">
        <v>16</v>
      </c>
      <c r="B27" s="85"/>
      <c r="C27" s="85"/>
      <c r="D27" s="85"/>
      <c r="E27" s="85"/>
      <c r="F27" s="85"/>
      <c r="G27" s="79"/>
      <c r="H27" s="79"/>
      <c r="I27" s="79"/>
      <c r="J27" s="79"/>
      <c r="K27" s="79">
        <f t="shared" si="1"/>
      </c>
      <c r="L27" s="79"/>
      <c r="M27" s="79"/>
      <c r="N27" s="11"/>
      <c r="O27" s="82"/>
      <c r="P27" s="82"/>
      <c r="Q27" s="21">
        <f t="shared" si="0"/>
      </c>
      <c r="R27" s="11"/>
      <c r="S27" s="12"/>
      <c r="T27" s="12"/>
      <c r="U27" s="35"/>
      <c r="AA27" s="17">
        <f t="shared" si="2"/>
      </c>
    </row>
    <row r="28" spans="1:27" ht="21.75" customHeight="1">
      <c r="A28" s="11">
        <v>17</v>
      </c>
      <c r="B28" s="85"/>
      <c r="C28" s="85"/>
      <c r="D28" s="85"/>
      <c r="E28" s="85"/>
      <c r="F28" s="85"/>
      <c r="G28" s="79"/>
      <c r="H28" s="79"/>
      <c r="I28" s="79"/>
      <c r="J28" s="79"/>
      <c r="K28" s="79">
        <f t="shared" si="1"/>
      </c>
      <c r="L28" s="79"/>
      <c r="M28" s="79"/>
      <c r="N28" s="11"/>
      <c r="O28" s="82"/>
      <c r="P28" s="82"/>
      <c r="Q28" s="21">
        <f t="shared" si="0"/>
      </c>
      <c r="R28" s="11"/>
      <c r="S28" s="12"/>
      <c r="T28" s="12"/>
      <c r="U28" s="35"/>
      <c r="AA28" s="17">
        <f t="shared" si="2"/>
      </c>
    </row>
    <row r="29" spans="1:27" ht="21.75" customHeight="1">
      <c r="A29" s="11">
        <v>18</v>
      </c>
      <c r="B29" s="85"/>
      <c r="C29" s="85"/>
      <c r="D29" s="85"/>
      <c r="E29" s="85"/>
      <c r="F29" s="85"/>
      <c r="G29" s="79"/>
      <c r="H29" s="79"/>
      <c r="I29" s="79"/>
      <c r="J29" s="79"/>
      <c r="K29" s="79">
        <f t="shared" si="1"/>
      </c>
      <c r="L29" s="79"/>
      <c r="M29" s="79"/>
      <c r="N29" s="11"/>
      <c r="O29" s="82"/>
      <c r="P29" s="82"/>
      <c r="Q29" s="21">
        <f t="shared" si="0"/>
      </c>
      <c r="R29" s="11"/>
      <c r="S29" s="12"/>
      <c r="T29" s="12"/>
      <c r="U29" s="35"/>
      <c r="AA29" s="17">
        <f t="shared" si="2"/>
      </c>
    </row>
    <row r="30" spans="1:27" ht="21.75" customHeight="1">
      <c r="A30" s="11">
        <v>19</v>
      </c>
      <c r="B30" s="85"/>
      <c r="C30" s="85"/>
      <c r="D30" s="85"/>
      <c r="E30" s="85"/>
      <c r="F30" s="85"/>
      <c r="G30" s="79"/>
      <c r="H30" s="79"/>
      <c r="I30" s="79"/>
      <c r="J30" s="79"/>
      <c r="K30" s="79">
        <f t="shared" si="1"/>
      </c>
      <c r="L30" s="79"/>
      <c r="M30" s="79"/>
      <c r="N30" s="11"/>
      <c r="O30" s="82"/>
      <c r="P30" s="82"/>
      <c r="Q30" s="21">
        <f t="shared" si="0"/>
      </c>
      <c r="R30" s="11"/>
      <c r="S30" s="12"/>
      <c r="T30" s="12"/>
      <c r="U30" s="35"/>
      <c r="AA30" s="17">
        <f t="shared" si="2"/>
      </c>
    </row>
    <row r="31" spans="1:27" ht="21.75" customHeight="1">
      <c r="A31" s="11">
        <v>20</v>
      </c>
      <c r="B31" s="85"/>
      <c r="C31" s="85"/>
      <c r="D31" s="85"/>
      <c r="E31" s="85"/>
      <c r="F31" s="85"/>
      <c r="G31" s="79"/>
      <c r="H31" s="79"/>
      <c r="I31" s="79"/>
      <c r="J31" s="79"/>
      <c r="K31" s="79">
        <f t="shared" si="1"/>
      </c>
      <c r="L31" s="79"/>
      <c r="M31" s="79"/>
      <c r="N31" s="11"/>
      <c r="O31" s="82"/>
      <c r="P31" s="82"/>
      <c r="Q31" s="21">
        <f t="shared" si="0"/>
      </c>
      <c r="R31" s="11"/>
      <c r="S31" s="12"/>
      <c r="T31" s="12"/>
      <c r="U31" s="35"/>
      <c r="AA31" s="17">
        <f t="shared" si="2"/>
      </c>
    </row>
    <row r="32" spans="1:27" ht="21.75" customHeight="1">
      <c r="A32" s="11">
        <v>21</v>
      </c>
      <c r="B32" s="85"/>
      <c r="C32" s="85"/>
      <c r="D32" s="85"/>
      <c r="E32" s="85"/>
      <c r="F32" s="85"/>
      <c r="G32" s="79"/>
      <c r="H32" s="79"/>
      <c r="I32" s="79"/>
      <c r="J32" s="79"/>
      <c r="K32" s="79">
        <f t="shared" si="1"/>
      </c>
      <c r="L32" s="79"/>
      <c r="M32" s="79"/>
      <c r="N32" s="11"/>
      <c r="O32" s="82"/>
      <c r="P32" s="82"/>
      <c r="Q32" s="21">
        <f t="shared" si="0"/>
      </c>
      <c r="R32" s="11"/>
      <c r="S32" s="12"/>
      <c r="T32" s="12"/>
      <c r="U32" s="35"/>
      <c r="AA32" s="17">
        <f t="shared" si="2"/>
      </c>
    </row>
    <row r="33" spans="1:27" ht="21.75" customHeight="1">
      <c r="A33" s="11">
        <v>22</v>
      </c>
      <c r="B33" s="85"/>
      <c r="C33" s="85"/>
      <c r="D33" s="85"/>
      <c r="E33" s="85"/>
      <c r="F33" s="85"/>
      <c r="G33" s="79"/>
      <c r="H33" s="79"/>
      <c r="I33" s="79"/>
      <c r="J33" s="79"/>
      <c r="K33" s="79">
        <f t="shared" si="1"/>
      </c>
      <c r="L33" s="79"/>
      <c r="M33" s="79"/>
      <c r="N33" s="11"/>
      <c r="O33" s="82"/>
      <c r="P33" s="82"/>
      <c r="Q33" s="21">
        <f t="shared" si="0"/>
      </c>
      <c r="R33" s="11"/>
      <c r="S33" s="12"/>
      <c r="T33" s="12"/>
      <c r="U33" s="35"/>
      <c r="AA33" s="17">
        <f t="shared" si="2"/>
      </c>
    </row>
    <row r="34" spans="1:27" ht="21.75" customHeight="1">
      <c r="A34" s="11">
        <v>23</v>
      </c>
      <c r="B34" s="85"/>
      <c r="C34" s="85"/>
      <c r="D34" s="85"/>
      <c r="E34" s="85"/>
      <c r="F34" s="85"/>
      <c r="G34" s="79"/>
      <c r="H34" s="79"/>
      <c r="I34" s="79"/>
      <c r="J34" s="79"/>
      <c r="K34" s="79">
        <f t="shared" si="1"/>
      </c>
      <c r="L34" s="79"/>
      <c r="M34" s="79"/>
      <c r="N34" s="11"/>
      <c r="O34" s="82"/>
      <c r="P34" s="82"/>
      <c r="Q34" s="21">
        <f t="shared" si="0"/>
      </c>
      <c r="R34" s="11"/>
      <c r="S34" s="12"/>
      <c r="T34" s="12"/>
      <c r="U34" s="35"/>
      <c r="AA34" s="17">
        <f t="shared" si="2"/>
      </c>
    </row>
    <row r="35" spans="1:27" ht="21.75" customHeight="1">
      <c r="A35" s="11">
        <v>24</v>
      </c>
      <c r="B35" s="85"/>
      <c r="C35" s="85"/>
      <c r="D35" s="85"/>
      <c r="E35" s="85"/>
      <c r="F35" s="85"/>
      <c r="G35" s="79"/>
      <c r="H35" s="79"/>
      <c r="I35" s="79"/>
      <c r="J35" s="79"/>
      <c r="K35" s="79">
        <f t="shared" si="1"/>
      </c>
      <c r="L35" s="79"/>
      <c r="M35" s="79"/>
      <c r="N35" s="11"/>
      <c r="O35" s="82"/>
      <c r="P35" s="82"/>
      <c r="Q35" s="21">
        <f t="shared" si="0"/>
      </c>
      <c r="R35" s="11"/>
      <c r="S35" s="12"/>
      <c r="T35" s="12"/>
      <c r="U35" s="35"/>
      <c r="AA35" s="17">
        <f t="shared" si="2"/>
      </c>
    </row>
    <row r="36" spans="1:27" ht="21.75" customHeight="1">
      <c r="A36" s="11">
        <v>25</v>
      </c>
      <c r="B36" s="85"/>
      <c r="C36" s="85"/>
      <c r="D36" s="85"/>
      <c r="E36" s="85"/>
      <c r="F36" s="85"/>
      <c r="G36" s="79"/>
      <c r="H36" s="79"/>
      <c r="I36" s="79"/>
      <c r="J36" s="79"/>
      <c r="K36" s="79">
        <f t="shared" si="1"/>
      </c>
      <c r="L36" s="79"/>
      <c r="M36" s="79"/>
      <c r="N36" s="11"/>
      <c r="O36" s="82"/>
      <c r="P36" s="82"/>
      <c r="Q36" s="21">
        <f t="shared" si="0"/>
      </c>
      <c r="R36" s="11"/>
      <c r="S36" s="12"/>
      <c r="T36" s="12"/>
      <c r="U36" s="35"/>
      <c r="AA36" s="17">
        <f t="shared" si="2"/>
      </c>
    </row>
    <row r="37" spans="1:27" ht="21.75" customHeight="1">
      <c r="A37" s="11">
        <v>26</v>
      </c>
      <c r="B37" s="85"/>
      <c r="C37" s="85"/>
      <c r="D37" s="85"/>
      <c r="E37" s="85"/>
      <c r="F37" s="85"/>
      <c r="G37" s="79"/>
      <c r="H37" s="79"/>
      <c r="I37" s="79"/>
      <c r="J37" s="79"/>
      <c r="K37" s="79">
        <f t="shared" si="1"/>
      </c>
      <c r="L37" s="79"/>
      <c r="M37" s="79"/>
      <c r="N37" s="11"/>
      <c r="O37" s="82"/>
      <c r="P37" s="82"/>
      <c r="Q37" s="21">
        <f t="shared" si="0"/>
      </c>
      <c r="R37" s="11"/>
      <c r="S37" s="12"/>
      <c r="T37" s="12"/>
      <c r="U37" s="35"/>
      <c r="AA37" s="17">
        <f t="shared" si="2"/>
      </c>
    </row>
    <row r="38" spans="1:27" ht="21.75" customHeight="1">
      <c r="A38" s="11">
        <v>27</v>
      </c>
      <c r="B38" s="85"/>
      <c r="C38" s="85"/>
      <c r="D38" s="85"/>
      <c r="E38" s="85"/>
      <c r="F38" s="85"/>
      <c r="G38" s="79"/>
      <c r="H38" s="79"/>
      <c r="I38" s="79"/>
      <c r="J38" s="79"/>
      <c r="K38" s="79">
        <f t="shared" si="1"/>
      </c>
      <c r="L38" s="79"/>
      <c r="M38" s="79"/>
      <c r="N38" s="11"/>
      <c r="O38" s="82"/>
      <c r="P38" s="82"/>
      <c r="Q38" s="21">
        <f t="shared" si="0"/>
      </c>
      <c r="R38" s="11"/>
      <c r="S38" s="12"/>
      <c r="T38" s="12"/>
      <c r="U38" s="35"/>
      <c r="AA38" s="17">
        <f t="shared" si="2"/>
      </c>
    </row>
    <row r="39" spans="1:27" ht="21.75" customHeight="1">
      <c r="A39" s="11">
        <v>28</v>
      </c>
      <c r="B39" s="85"/>
      <c r="C39" s="85"/>
      <c r="D39" s="85"/>
      <c r="E39" s="85"/>
      <c r="F39" s="85"/>
      <c r="G39" s="79"/>
      <c r="H39" s="79"/>
      <c r="I39" s="79"/>
      <c r="J39" s="79"/>
      <c r="K39" s="79">
        <f t="shared" si="1"/>
      </c>
      <c r="L39" s="79"/>
      <c r="M39" s="79"/>
      <c r="N39" s="11"/>
      <c r="O39" s="82"/>
      <c r="P39" s="82"/>
      <c r="Q39" s="21">
        <f t="shared" si="0"/>
      </c>
      <c r="R39" s="11"/>
      <c r="S39" s="12"/>
      <c r="T39" s="12"/>
      <c r="U39" s="35"/>
      <c r="AA39" s="17">
        <f t="shared" si="2"/>
      </c>
    </row>
    <row r="40" spans="1:27" ht="21.75" customHeight="1">
      <c r="A40" s="11">
        <v>29</v>
      </c>
      <c r="B40" s="85"/>
      <c r="C40" s="85"/>
      <c r="D40" s="85"/>
      <c r="E40" s="85"/>
      <c r="F40" s="85"/>
      <c r="G40" s="79"/>
      <c r="H40" s="79"/>
      <c r="I40" s="79"/>
      <c r="J40" s="79"/>
      <c r="K40" s="79">
        <f t="shared" si="1"/>
      </c>
      <c r="L40" s="79"/>
      <c r="M40" s="79"/>
      <c r="N40" s="11"/>
      <c r="O40" s="82"/>
      <c r="P40" s="82"/>
      <c r="Q40" s="21">
        <f t="shared" si="0"/>
      </c>
      <c r="R40" s="11"/>
      <c r="S40" s="12"/>
      <c r="T40" s="12"/>
      <c r="U40" s="35"/>
      <c r="AA40" s="17">
        <f t="shared" si="2"/>
      </c>
    </row>
    <row r="41" spans="1:27" ht="21.75" customHeight="1">
      <c r="A41" s="11">
        <v>30</v>
      </c>
      <c r="B41" s="85"/>
      <c r="C41" s="85"/>
      <c r="D41" s="85"/>
      <c r="E41" s="85"/>
      <c r="F41" s="85"/>
      <c r="G41" s="79"/>
      <c r="H41" s="79"/>
      <c r="I41" s="79"/>
      <c r="J41" s="79"/>
      <c r="K41" s="79">
        <f t="shared" si="1"/>
      </c>
      <c r="L41" s="79"/>
      <c r="M41" s="79"/>
      <c r="N41" s="11"/>
      <c r="O41" s="82"/>
      <c r="P41" s="82"/>
      <c r="Q41" s="21">
        <f t="shared" si="0"/>
      </c>
      <c r="R41" s="11"/>
      <c r="S41" s="12"/>
      <c r="T41" s="12"/>
      <c r="U41" s="35"/>
      <c r="AA41" s="17">
        <f t="shared" si="2"/>
      </c>
    </row>
  </sheetData>
  <sheetProtection/>
  <mergeCells count="176">
    <mergeCell ref="O40:P40"/>
    <mergeCell ref="D36:F36"/>
    <mergeCell ref="O34:P34"/>
    <mergeCell ref="B33:C33"/>
    <mergeCell ref="D33:F33"/>
    <mergeCell ref="G33:J33"/>
    <mergeCell ref="K33:M33"/>
    <mergeCell ref="O33:P33"/>
    <mergeCell ref="B34:C34"/>
    <mergeCell ref="D34:F34"/>
    <mergeCell ref="B35:C35"/>
    <mergeCell ref="D35:F35"/>
    <mergeCell ref="G35:J35"/>
    <mergeCell ref="K35:M35"/>
    <mergeCell ref="O35:P35"/>
    <mergeCell ref="G36:J36"/>
    <mergeCell ref="K36:M36"/>
    <mergeCell ref="O36:P36"/>
    <mergeCell ref="B36:C36"/>
    <mergeCell ref="G34:J34"/>
    <mergeCell ref="K34:M34"/>
    <mergeCell ref="O41:P41"/>
    <mergeCell ref="O38:P38"/>
    <mergeCell ref="B37:C37"/>
    <mergeCell ref="D37:F37"/>
    <mergeCell ref="G37:J37"/>
    <mergeCell ref="K37:M37"/>
    <mergeCell ref="O37:P37"/>
    <mergeCell ref="B38:C38"/>
    <mergeCell ref="D38:F38"/>
    <mergeCell ref="G38:J38"/>
    <mergeCell ref="K38:M38"/>
    <mergeCell ref="B39:C39"/>
    <mergeCell ref="D39:F39"/>
    <mergeCell ref="B40:C40"/>
    <mergeCell ref="D40:F40"/>
    <mergeCell ref="B41:C41"/>
    <mergeCell ref="D41:F41"/>
    <mergeCell ref="G41:J41"/>
    <mergeCell ref="K41:M41"/>
    <mergeCell ref="G39:J39"/>
    <mergeCell ref="K39:M39"/>
    <mergeCell ref="O39:P39"/>
    <mergeCell ref="G40:J40"/>
    <mergeCell ref="K40:M40"/>
    <mergeCell ref="B31:C31"/>
    <mergeCell ref="D31:F31"/>
    <mergeCell ref="G31:J31"/>
    <mergeCell ref="K31:M31"/>
    <mergeCell ref="O31:P31"/>
    <mergeCell ref="G32:J32"/>
    <mergeCell ref="K32:M32"/>
    <mergeCell ref="O32:P32"/>
    <mergeCell ref="B32:C32"/>
    <mergeCell ref="D32:F32"/>
    <mergeCell ref="O30:P30"/>
    <mergeCell ref="B29:C29"/>
    <mergeCell ref="D29:F29"/>
    <mergeCell ref="G29:J29"/>
    <mergeCell ref="K29:M29"/>
    <mergeCell ref="O29:P29"/>
    <mergeCell ref="B30:C30"/>
    <mergeCell ref="D30:F30"/>
    <mergeCell ref="G30:J30"/>
    <mergeCell ref="K30:M30"/>
    <mergeCell ref="B27:C27"/>
    <mergeCell ref="D27:F27"/>
    <mergeCell ref="G27:J27"/>
    <mergeCell ref="K27:M27"/>
    <mergeCell ref="O27:P27"/>
    <mergeCell ref="G28:J28"/>
    <mergeCell ref="K28:M28"/>
    <mergeCell ref="O28:P28"/>
    <mergeCell ref="B28:C28"/>
    <mergeCell ref="D28:F28"/>
    <mergeCell ref="O26:P26"/>
    <mergeCell ref="B25:C25"/>
    <mergeCell ref="D25:F25"/>
    <mergeCell ref="G25:J25"/>
    <mergeCell ref="K25:M25"/>
    <mergeCell ref="O25:P25"/>
    <mergeCell ref="B26:C26"/>
    <mergeCell ref="D26:F26"/>
    <mergeCell ref="G26:J26"/>
    <mergeCell ref="K26:M26"/>
    <mergeCell ref="B23:C23"/>
    <mergeCell ref="D23:F23"/>
    <mergeCell ref="G23:J23"/>
    <mergeCell ref="K23:M23"/>
    <mergeCell ref="O23:P23"/>
    <mergeCell ref="G24:J24"/>
    <mergeCell ref="K24:M24"/>
    <mergeCell ref="O24:P24"/>
    <mergeCell ref="B24:C24"/>
    <mergeCell ref="D24:F24"/>
    <mergeCell ref="O22:P22"/>
    <mergeCell ref="B21:C21"/>
    <mergeCell ref="D21:F21"/>
    <mergeCell ref="G21:J21"/>
    <mergeCell ref="K21:M21"/>
    <mergeCell ref="O21:P21"/>
    <mergeCell ref="B22:C22"/>
    <mergeCell ref="D22:F22"/>
    <mergeCell ref="G22:J22"/>
    <mergeCell ref="K22:M22"/>
    <mergeCell ref="B19:C19"/>
    <mergeCell ref="D19:F19"/>
    <mergeCell ref="G19:J19"/>
    <mergeCell ref="K19:M19"/>
    <mergeCell ref="O19:P19"/>
    <mergeCell ref="G20:J20"/>
    <mergeCell ref="K20:M20"/>
    <mergeCell ref="O20:P20"/>
    <mergeCell ref="B20:C20"/>
    <mergeCell ref="D20:F20"/>
    <mergeCell ref="B15:C15"/>
    <mergeCell ref="D15:F15"/>
    <mergeCell ref="G15:J15"/>
    <mergeCell ref="K15:M15"/>
    <mergeCell ref="O15:P15"/>
    <mergeCell ref="G16:J16"/>
    <mergeCell ref="K16:M16"/>
    <mergeCell ref="O16:P16"/>
    <mergeCell ref="B16:C16"/>
    <mergeCell ref="D16:F16"/>
    <mergeCell ref="O18:P18"/>
    <mergeCell ref="B17:C17"/>
    <mergeCell ref="D17:F17"/>
    <mergeCell ref="G17:J17"/>
    <mergeCell ref="K17:M17"/>
    <mergeCell ref="O17:P17"/>
    <mergeCell ref="B18:C18"/>
    <mergeCell ref="D18:F18"/>
    <mergeCell ref="G18:J18"/>
    <mergeCell ref="K18:M18"/>
    <mergeCell ref="O14:P14"/>
    <mergeCell ref="B13:C13"/>
    <mergeCell ref="D13:F13"/>
    <mergeCell ref="G13:J13"/>
    <mergeCell ref="K13:M13"/>
    <mergeCell ref="O13:P13"/>
    <mergeCell ref="B14:C14"/>
    <mergeCell ref="D14:F14"/>
    <mergeCell ref="G14:J14"/>
    <mergeCell ref="K14:M14"/>
    <mergeCell ref="O12:P12"/>
    <mergeCell ref="S9:T9"/>
    <mergeCell ref="Q9:Q10"/>
    <mergeCell ref="B11:C11"/>
    <mergeCell ref="D11:F11"/>
    <mergeCell ref="G11:J11"/>
    <mergeCell ref="K11:M11"/>
    <mergeCell ref="O11:P11"/>
    <mergeCell ref="B12:C12"/>
    <mergeCell ref="D12:F12"/>
    <mergeCell ref="G12:J12"/>
    <mergeCell ref="K12:M12"/>
    <mergeCell ref="B9:C10"/>
    <mergeCell ref="D9:F10"/>
    <mergeCell ref="G9:J10"/>
    <mergeCell ref="K9:M10"/>
    <mergeCell ref="S5:U5"/>
    <mergeCell ref="S1:U1"/>
    <mergeCell ref="A7:C7"/>
    <mergeCell ref="B1:D1"/>
    <mergeCell ref="B3:T3"/>
    <mergeCell ref="A5:F5"/>
    <mergeCell ref="O7:P7"/>
    <mergeCell ref="Q7:T7"/>
    <mergeCell ref="A9:A10"/>
    <mergeCell ref="D7:F7"/>
    <mergeCell ref="J7:L7"/>
    <mergeCell ref="N9:N10"/>
    <mergeCell ref="R9:R10"/>
    <mergeCell ref="U9:U10"/>
    <mergeCell ref="O9:P10"/>
  </mergeCells>
  <dataValidations count="7">
    <dataValidation type="list" allowBlank="1" showInputMessage="1" showErrorMessage="1" sqref="N11:N41">
      <formula1>"男,女"</formula1>
    </dataValidation>
    <dataValidation type="list" allowBlank="1" showInputMessage="1" showErrorMessage="1" sqref="B11:C11">
      <formula1>"BS,VS"</formula1>
    </dataValidation>
    <dataValidation allowBlank="1" showInputMessage="1" showErrorMessage="1" imeMode="on" sqref="G12:M41"/>
    <dataValidation allowBlank="1" showInputMessage="1" showErrorMessage="1" imeMode="off" sqref="D12:F41 O11:P41"/>
    <dataValidation type="list" showInputMessage="1" showErrorMessage="1" errorTitle="県名" error="県名に間違えはありませんか。" sqref="R11:R41">
      <formula1>"見習い,初級,2級,1級,菊,隼,富士"</formula1>
    </dataValidation>
    <dataValidation type="list" allowBlank="1" showInputMessage="1" showErrorMessage="1" imeMode="off" sqref="B12:C41">
      <formula1>"BS,VS"</formula1>
    </dataValidation>
    <dataValidation type="list" allowBlank="1" showInputMessage="1" showErrorMessage="1" sqref="S11:T41">
      <formula1>"○,"</formula1>
    </dataValidation>
  </dataValidations>
  <printOptions/>
  <pageMargins left="0.7086614173228347" right="0.31496062992125984" top="0.5511811023622047" bottom="0.5511811023622047"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I28"/>
  <sheetViews>
    <sheetView zoomScalePageLayoutView="0" workbookViewId="0" topLeftCell="A1">
      <selection activeCell="AE13" sqref="AE13"/>
    </sheetView>
  </sheetViews>
  <sheetFormatPr defaultColWidth="9.140625" defaultRowHeight="15"/>
  <cols>
    <col min="1" max="1" width="4.7109375" style="7" bestFit="1" customWidth="1"/>
    <col min="2" max="4" width="5.00390625" style="7" customWidth="1"/>
    <col min="5" max="5" width="5.140625" style="7" customWidth="1"/>
    <col min="6" max="6" width="5.140625" style="7" bestFit="1" customWidth="1"/>
    <col min="7" max="7" width="5.140625" style="7" customWidth="1"/>
    <col min="8" max="11" width="5.00390625" style="7" customWidth="1"/>
    <col min="12" max="12" width="5.140625" style="7" customWidth="1"/>
    <col min="13" max="13" width="4.421875" style="7" customWidth="1"/>
    <col min="14" max="14" width="3.421875" style="7" bestFit="1" customWidth="1"/>
    <col min="15" max="15" width="5.00390625" style="7" customWidth="1"/>
    <col min="16" max="16" width="5.421875" style="7" customWidth="1"/>
    <col min="17" max="17" width="11.140625" style="7" bestFit="1" customWidth="1"/>
    <col min="18" max="24" width="4.421875" style="7" customWidth="1"/>
    <col min="25" max="26" width="7.28125" style="7" bestFit="1" customWidth="1"/>
    <col min="27" max="28" width="5.421875" style="7" customWidth="1"/>
    <col min="29" max="29" width="1.8515625" style="7" customWidth="1"/>
    <col min="30" max="16384" width="9.140625" style="7" customWidth="1"/>
  </cols>
  <sheetData>
    <row r="1" ht="15.75"/>
    <row r="2" spans="2:28" ht="16.5" customHeight="1">
      <c r="B2" s="69" t="s">
        <v>30</v>
      </c>
      <c r="C2" s="71"/>
      <c r="W2" s="69" t="s">
        <v>31</v>
      </c>
      <c r="X2" s="70"/>
      <c r="Y2" s="70"/>
      <c r="Z2" s="70"/>
      <c r="AA2" s="70"/>
      <c r="AB2" s="71"/>
    </row>
    <row r="3" ht="11.25" customHeight="1"/>
    <row r="4" spans="1:28" ht="22.5" customHeight="1">
      <c r="A4" s="100" t="s">
        <v>66</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ht="9" customHeight="1"/>
    <row r="6" spans="2:28" ht="22.5" customHeight="1">
      <c r="B6" s="101" t="s">
        <v>32</v>
      </c>
      <c r="C6" s="101"/>
      <c r="D6" s="101"/>
      <c r="E6" s="101"/>
      <c r="Y6" s="65" t="s">
        <v>65</v>
      </c>
      <c r="Z6" s="65"/>
      <c r="AA6" s="65"/>
      <c r="AB6" s="65"/>
    </row>
    <row r="7" ht="22.5" customHeight="1"/>
    <row r="8" spans="1:27" ht="22.5" customHeight="1">
      <c r="A8" s="65" t="s">
        <v>19</v>
      </c>
      <c r="B8" s="65"/>
      <c r="C8" s="87"/>
      <c r="D8" s="87"/>
      <c r="E8" s="87"/>
      <c r="F8" s="25" t="s">
        <v>20</v>
      </c>
      <c r="H8" s="65" t="s">
        <v>33</v>
      </c>
      <c r="I8" s="65"/>
      <c r="J8" s="87"/>
      <c r="K8" s="87"/>
      <c r="L8" s="87"/>
      <c r="M8" s="87"/>
      <c r="N8" s="23" t="s">
        <v>5</v>
      </c>
      <c r="O8" s="15"/>
      <c r="P8" s="15"/>
      <c r="Q8" s="10" t="s">
        <v>0</v>
      </c>
      <c r="R8" s="88"/>
      <c r="S8" s="88"/>
      <c r="T8" s="88"/>
      <c r="U8" s="88"/>
      <c r="V8" s="88"/>
      <c r="W8" s="88"/>
      <c r="X8" s="10"/>
      <c r="Y8" s="10"/>
      <c r="Z8" s="10"/>
      <c r="AA8" s="10"/>
    </row>
    <row r="9" ht="14.25" customHeight="1"/>
    <row r="10" spans="1:28" s="17" customFormat="1" ht="21" customHeight="1">
      <c r="A10" s="57" t="s">
        <v>94</v>
      </c>
      <c r="B10" s="75" t="s">
        <v>23</v>
      </c>
      <c r="C10" s="80"/>
      <c r="D10" s="76"/>
      <c r="E10" s="75" t="s">
        <v>24</v>
      </c>
      <c r="F10" s="80"/>
      <c r="G10" s="76"/>
      <c r="H10" s="75" t="s">
        <v>25</v>
      </c>
      <c r="I10" s="80"/>
      <c r="J10" s="76"/>
      <c r="K10" s="57" t="s">
        <v>27</v>
      </c>
      <c r="L10" s="75" t="s">
        <v>34</v>
      </c>
      <c r="M10" s="80"/>
      <c r="N10" s="76"/>
      <c r="O10" s="57" t="s">
        <v>35</v>
      </c>
      <c r="P10" s="102" t="s">
        <v>22</v>
      </c>
      <c r="Q10" s="103"/>
      <c r="R10" s="75" t="s">
        <v>96</v>
      </c>
      <c r="S10" s="80"/>
      <c r="T10" s="80"/>
      <c r="U10" s="80"/>
      <c r="V10" s="80"/>
      <c r="W10" s="80"/>
      <c r="X10" s="80"/>
      <c r="Y10" s="105" t="s">
        <v>68</v>
      </c>
      <c r="Z10" s="106"/>
      <c r="AA10" s="106"/>
      <c r="AB10" s="83"/>
    </row>
    <row r="11" spans="1:28" s="17" customFormat="1" ht="14.25">
      <c r="A11" s="86"/>
      <c r="B11" s="89"/>
      <c r="C11" s="90"/>
      <c r="D11" s="91"/>
      <c r="E11" s="89"/>
      <c r="F11" s="90"/>
      <c r="G11" s="91"/>
      <c r="H11" s="89"/>
      <c r="I11" s="90"/>
      <c r="J11" s="91"/>
      <c r="K11" s="86"/>
      <c r="L11" s="89"/>
      <c r="M11" s="90"/>
      <c r="N11" s="91"/>
      <c r="O11" s="86"/>
      <c r="P11" s="32"/>
      <c r="Q11" s="92" t="s">
        <v>95</v>
      </c>
      <c r="R11" s="61" t="s">
        <v>97</v>
      </c>
      <c r="S11" s="105" t="s">
        <v>104</v>
      </c>
      <c r="T11" s="106"/>
      <c r="U11" s="106"/>
      <c r="V11" s="106"/>
      <c r="W11" s="106"/>
      <c r="X11" s="83"/>
      <c r="Y11" s="57" t="s">
        <v>92</v>
      </c>
      <c r="Z11" s="102" t="s">
        <v>105</v>
      </c>
      <c r="AA11" s="80"/>
      <c r="AB11" s="76"/>
    </row>
    <row r="12" spans="1:28" s="17" customFormat="1" ht="20.25" customHeight="1">
      <c r="A12" s="58"/>
      <c r="B12" s="77"/>
      <c r="C12" s="81"/>
      <c r="D12" s="78"/>
      <c r="E12" s="77"/>
      <c r="F12" s="81"/>
      <c r="G12" s="78"/>
      <c r="H12" s="77"/>
      <c r="I12" s="81"/>
      <c r="J12" s="78"/>
      <c r="K12" s="58"/>
      <c r="L12" s="77"/>
      <c r="M12" s="81"/>
      <c r="N12" s="78"/>
      <c r="O12" s="58"/>
      <c r="P12" s="33"/>
      <c r="Q12" s="93"/>
      <c r="R12" s="58"/>
      <c r="S12" s="28" t="s">
        <v>98</v>
      </c>
      <c r="T12" s="29" t="s">
        <v>99</v>
      </c>
      <c r="U12" s="29" t="s">
        <v>101</v>
      </c>
      <c r="V12" s="29" t="s">
        <v>100</v>
      </c>
      <c r="W12" s="29" t="s">
        <v>102</v>
      </c>
      <c r="X12" s="19" t="s">
        <v>103</v>
      </c>
      <c r="Y12" s="58"/>
      <c r="Z12" s="104"/>
      <c r="AA12" s="30" t="s">
        <v>93</v>
      </c>
      <c r="AB12" s="31" t="s">
        <v>53</v>
      </c>
    </row>
    <row r="13" spans="1:28" s="17" customFormat="1" ht="22.5" customHeight="1">
      <c r="A13" s="12" t="s">
        <v>29</v>
      </c>
      <c r="B13" s="66">
        <v>1234567890</v>
      </c>
      <c r="C13" s="67"/>
      <c r="D13" s="68"/>
      <c r="E13" s="66" t="s">
        <v>149</v>
      </c>
      <c r="F13" s="67"/>
      <c r="G13" s="68"/>
      <c r="H13" s="66" t="s">
        <v>150</v>
      </c>
      <c r="I13" s="67"/>
      <c r="J13" s="68"/>
      <c r="K13" s="12" t="s">
        <v>9</v>
      </c>
      <c r="L13" s="97">
        <v>34839</v>
      </c>
      <c r="M13" s="98"/>
      <c r="N13" s="99"/>
      <c r="O13" s="21">
        <f aca="true" t="shared" si="0" ref="O13:O28">IF(L13="","",IF(L13&gt;h_date,VLOOKUP(DATEDIF(L13,g_date,"Y"),grade,2,TRUE),DATEDIF(L13,m_date,"Y")))</f>
        <v>27</v>
      </c>
      <c r="P13" s="8" t="s">
        <v>152</v>
      </c>
      <c r="Q13" s="34" t="s">
        <v>151</v>
      </c>
      <c r="R13" s="8" t="s">
        <v>63</v>
      </c>
      <c r="S13" s="26"/>
      <c r="T13" s="27" t="s">
        <v>143</v>
      </c>
      <c r="U13" s="27" t="s">
        <v>63</v>
      </c>
      <c r="V13" s="27"/>
      <c r="W13" s="27"/>
      <c r="X13" s="13"/>
      <c r="Y13" s="12"/>
      <c r="Z13" s="8" t="s">
        <v>63</v>
      </c>
      <c r="AA13" s="16">
        <v>3</v>
      </c>
      <c r="AB13" s="16"/>
    </row>
    <row r="14" spans="1:35" s="17" customFormat="1" ht="22.5" customHeight="1">
      <c r="A14" s="12">
        <v>1</v>
      </c>
      <c r="B14" s="66"/>
      <c r="C14" s="67"/>
      <c r="D14" s="68"/>
      <c r="E14" s="94"/>
      <c r="F14" s="95"/>
      <c r="G14" s="96"/>
      <c r="H14" s="94">
        <f>PHONETIC(E14)</f>
      </c>
      <c r="I14" s="95"/>
      <c r="J14" s="96"/>
      <c r="K14" s="12"/>
      <c r="L14" s="97"/>
      <c r="M14" s="98"/>
      <c r="N14" s="99"/>
      <c r="O14" s="21">
        <f t="shared" si="0"/>
      </c>
      <c r="P14" s="8"/>
      <c r="Q14" s="34"/>
      <c r="R14" s="8"/>
      <c r="S14" s="26"/>
      <c r="T14" s="27"/>
      <c r="U14" s="27"/>
      <c r="V14" s="27"/>
      <c r="W14" s="27"/>
      <c r="X14" s="13"/>
      <c r="Y14" s="12"/>
      <c r="Z14" s="8"/>
      <c r="AA14" s="16"/>
      <c r="AB14" s="16"/>
      <c r="AI14" s="17" t="str">
        <f aca="true" t="shared" si="1" ref="AI14:AI28">IF(Y14="○","参"&amp;K14,IF(Z14="○","本"&amp;K14,"未"&amp;K14))</f>
        <v>未</v>
      </c>
    </row>
    <row r="15" spans="1:35" s="17" customFormat="1" ht="22.5" customHeight="1">
      <c r="A15" s="12">
        <v>2</v>
      </c>
      <c r="B15" s="66"/>
      <c r="C15" s="67"/>
      <c r="D15" s="68"/>
      <c r="E15" s="94"/>
      <c r="F15" s="95"/>
      <c r="G15" s="96"/>
      <c r="H15" s="94">
        <f aca="true" t="shared" si="2" ref="H15:H28">PHONETIC(E15)</f>
      </c>
      <c r="I15" s="95"/>
      <c r="J15" s="96"/>
      <c r="K15" s="12"/>
      <c r="L15" s="97"/>
      <c r="M15" s="98"/>
      <c r="N15" s="99"/>
      <c r="O15" s="21">
        <f t="shared" si="0"/>
      </c>
      <c r="P15" s="8"/>
      <c r="Q15" s="34"/>
      <c r="R15" s="8"/>
      <c r="S15" s="26"/>
      <c r="T15" s="27"/>
      <c r="U15" s="27"/>
      <c r="V15" s="27"/>
      <c r="W15" s="27"/>
      <c r="X15" s="13"/>
      <c r="Y15" s="12"/>
      <c r="Z15" s="8"/>
      <c r="AA15" s="16"/>
      <c r="AB15" s="16"/>
      <c r="AI15" s="17" t="str">
        <f t="shared" si="1"/>
        <v>未</v>
      </c>
    </row>
    <row r="16" spans="1:35" s="17" customFormat="1" ht="22.5" customHeight="1">
      <c r="A16" s="12">
        <v>3</v>
      </c>
      <c r="B16" s="66"/>
      <c r="C16" s="67"/>
      <c r="D16" s="68"/>
      <c r="E16" s="94"/>
      <c r="F16" s="95"/>
      <c r="G16" s="96"/>
      <c r="H16" s="94">
        <f t="shared" si="2"/>
      </c>
      <c r="I16" s="95"/>
      <c r="J16" s="96"/>
      <c r="K16" s="12"/>
      <c r="L16" s="97"/>
      <c r="M16" s="98"/>
      <c r="N16" s="99"/>
      <c r="O16" s="21">
        <f t="shared" si="0"/>
      </c>
      <c r="P16" s="8"/>
      <c r="Q16" s="34"/>
      <c r="R16" s="8"/>
      <c r="S16" s="26"/>
      <c r="T16" s="27"/>
      <c r="U16" s="27"/>
      <c r="V16" s="27"/>
      <c r="W16" s="27"/>
      <c r="X16" s="13"/>
      <c r="Y16" s="12"/>
      <c r="Z16" s="8"/>
      <c r="AA16" s="16"/>
      <c r="AB16" s="16"/>
      <c r="AI16" s="17" t="str">
        <f t="shared" si="1"/>
        <v>未</v>
      </c>
    </row>
    <row r="17" spans="1:35" s="17" customFormat="1" ht="22.5" customHeight="1">
      <c r="A17" s="12">
        <v>4</v>
      </c>
      <c r="B17" s="66"/>
      <c r="C17" s="67"/>
      <c r="D17" s="68"/>
      <c r="E17" s="94"/>
      <c r="F17" s="95"/>
      <c r="G17" s="96"/>
      <c r="H17" s="94">
        <f t="shared" si="2"/>
      </c>
      <c r="I17" s="95"/>
      <c r="J17" s="96"/>
      <c r="K17" s="12"/>
      <c r="L17" s="97"/>
      <c r="M17" s="98"/>
      <c r="N17" s="99"/>
      <c r="O17" s="21">
        <f t="shared" si="0"/>
      </c>
      <c r="P17" s="8"/>
      <c r="Q17" s="34"/>
      <c r="R17" s="8"/>
      <c r="S17" s="26"/>
      <c r="T17" s="27"/>
      <c r="U17" s="27"/>
      <c r="V17" s="27"/>
      <c r="W17" s="27"/>
      <c r="X17" s="13"/>
      <c r="Y17" s="12"/>
      <c r="Z17" s="8"/>
      <c r="AA17" s="16"/>
      <c r="AB17" s="16"/>
      <c r="AI17" s="17" t="str">
        <f t="shared" si="1"/>
        <v>未</v>
      </c>
    </row>
    <row r="18" spans="1:35" s="17" customFormat="1" ht="22.5" customHeight="1">
      <c r="A18" s="12">
        <v>5</v>
      </c>
      <c r="B18" s="66"/>
      <c r="C18" s="67"/>
      <c r="D18" s="68"/>
      <c r="E18" s="94"/>
      <c r="F18" s="95"/>
      <c r="G18" s="96"/>
      <c r="H18" s="94">
        <f t="shared" si="2"/>
      </c>
      <c r="I18" s="95"/>
      <c r="J18" s="96"/>
      <c r="K18" s="12"/>
      <c r="L18" s="97"/>
      <c r="M18" s="98"/>
      <c r="N18" s="99"/>
      <c r="O18" s="21">
        <f t="shared" si="0"/>
      </c>
      <c r="P18" s="8"/>
      <c r="Q18" s="34"/>
      <c r="R18" s="8"/>
      <c r="S18" s="26"/>
      <c r="T18" s="27"/>
      <c r="U18" s="27"/>
      <c r="V18" s="27"/>
      <c r="W18" s="27"/>
      <c r="X18" s="13"/>
      <c r="Y18" s="12"/>
      <c r="Z18" s="8"/>
      <c r="AA18" s="16"/>
      <c r="AB18" s="16"/>
      <c r="AI18" s="17" t="str">
        <f t="shared" si="1"/>
        <v>未</v>
      </c>
    </row>
    <row r="19" spans="1:35" s="17" customFormat="1" ht="22.5" customHeight="1">
      <c r="A19" s="12">
        <v>6</v>
      </c>
      <c r="B19" s="66"/>
      <c r="C19" s="67"/>
      <c r="D19" s="68"/>
      <c r="E19" s="94"/>
      <c r="F19" s="95"/>
      <c r="G19" s="96"/>
      <c r="H19" s="94">
        <f t="shared" si="2"/>
      </c>
      <c r="I19" s="95"/>
      <c r="J19" s="96"/>
      <c r="K19" s="12"/>
      <c r="L19" s="97"/>
      <c r="M19" s="98"/>
      <c r="N19" s="99"/>
      <c r="O19" s="21">
        <f t="shared" si="0"/>
      </c>
      <c r="P19" s="8"/>
      <c r="Q19" s="34"/>
      <c r="R19" s="8"/>
      <c r="S19" s="26"/>
      <c r="T19" s="27"/>
      <c r="U19" s="27"/>
      <c r="V19" s="27"/>
      <c r="W19" s="27"/>
      <c r="X19" s="13"/>
      <c r="Y19" s="12"/>
      <c r="Z19" s="8"/>
      <c r="AA19" s="16"/>
      <c r="AB19" s="16"/>
      <c r="AI19" s="17" t="str">
        <f t="shared" si="1"/>
        <v>未</v>
      </c>
    </row>
    <row r="20" spans="1:35" s="17" customFormat="1" ht="22.5" customHeight="1">
      <c r="A20" s="12">
        <v>7</v>
      </c>
      <c r="B20" s="66"/>
      <c r="C20" s="67"/>
      <c r="D20" s="68"/>
      <c r="E20" s="94"/>
      <c r="F20" s="95"/>
      <c r="G20" s="96"/>
      <c r="H20" s="94">
        <f t="shared" si="2"/>
      </c>
      <c r="I20" s="95"/>
      <c r="J20" s="96"/>
      <c r="K20" s="12"/>
      <c r="L20" s="97"/>
      <c r="M20" s="98"/>
      <c r="N20" s="99"/>
      <c r="O20" s="21">
        <f t="shared" si="0"/>
      </c>
      <c r="P20" s="8"/>
      <c r="Q20" s="34"/>
      <c r="R20" s="8"/>
      <c r="S20" s="26"/>
      <c r="T20" s="27"/>
      <c r="U20" s="27"/>
      <c r="V20" s="27"/>
      <c r="W20" s="27"/>
      <c r="X20" s="13"/>
      <c r="Y20" s="12"/>
      <c r="Z20" s="8"/>
      <c r="AA20" s="16"/>
      <c r="AB20" s="16"/>
      <c r="AI20" s="17" t="str">
        <f t="shared" si="1"/>
        <v>未</v>
      </c>
    </row>
    <row r="21" spans="1:35" s="17" customFormat="1" ht="22.5" customHeight="1">
      <c r="A21" s="12">
        <v>8</v>
      </c>
      <c r="B21" s="66"/>
      <c r="C21" s="67"/>
      <c r="D21" s="68"/>
      <c r="E21" s="94"/>
      <c r="F21" s="95"/>
      <c r="G21" s="96"/>
      <c r="H21" s="94">
        <f t="shared" si="2"/>
      </c>
      <c r="I21" s="95"/>
      <c r="J21" s="96"/>
      <c r="K21" s="12"/>
      <c r="L21" s="97"/>
      <c r="M21" s="98"/>
      <c r="N21" s="99"/>
      <c r="O21" s="21">
        <f t="shared" si="0"/>
      </c>
      <c r="P21" s="8"/>
      <c r="Q21" s="34"/>
      <c r="R21" s="8"/>
      <c r="S21" s="26"/>
      <c r="T21" s="27"/>
      <c r="U21" s="27"/>
      <c r="V21" s="27"/>
      <c r="W21" s="27"/>
      <c r="X21" s="13"/>
      <c r="Y21" s="12"/>
      <c r="Z21" s="8"/>
      <c r="AA21" s="16"/>
      <c r="AB21" s="16"/>
      <c r="AI21" s="17" t="str">
        <f t="shared" si="1"/>
        <v>未</v>
      </c>
    </row>
    <row r="22" spans="1:35" s="17" customFormat="1" ht="22.5" customHeight="1">
      <c r="A22" s="12">
        <v>9</v>
      </c>
      <c r="B22" s="66"/>
      <c r="C22" s="67"/>
      <c r="D22" s="68"/>
      <c r="E22" s="94"/>
      <c r="F22" s="95"/>
      <c r="G22" s="96"/>
      <c r="H22" s="94">
        <f t="shared" si="2"/>
      </c>
      <c r="I22" s="95"/>
      <c r="J22" s="96"/>
      <c r="K22" s="12"/>
      <c r="L22" s="97"/>
      <c r="M22" s="98"/>
      <c r="N22" s="99"/>
      <c r="O22" s="21">
        <f t="shared" si="0"/>
      </c>
      <c r="P22" s="8"/>
      <c r="Q22" s="34"/>
      <c r="R22" s="8"/>
      <c r="S22" s="26"/>
      <c r="T22" s="27"/>
      <c r="U22" s="27"/>
      <c r="V22" s="27"/>
      <c r="W22" s="27"/>
      <c r="X22" s="13"/>
      <c r="Y22" s="12"/>
      <c r="Z22" s="8"/>
      <c r="AA22" s="16"/>
      <c r="AB22" s="16"/>
      <c r="AI22" s="17" t="str">
        <f t="shared" si="1"/>
        <v>未</v>
      </c>
    </row>
    <row r="23" spans="1:35" s="17" customFormat="1" ht="22.5" customHeight="1">
      <c r="A23" s="12">
        <v>10</v>
      </c>
      <c r="B23" s="66"/>
      <c r="C23" s="67"/>
      <c r="D23" s="68"/>
      <c r="E23" s="94"/>
      <c r="F23" s="95"/>
      <c r="G23" s="96"/>
      <c r="H23" s="94">
        <f t="shared" si="2"/>
      </c>
      <c r="I23" s="95"/>
      <c r="J23" s="96"/>
      <c r="K23" s="12"/>
      <c r="L23" s="97"/>
      <c r="M23" s="98"/>
      <c r="N23" s="99"/>
      <c r="O23" s="21">
        <f t="shared" si="0"/>
      </c>
      <c r="P23" s="8"/>
      <c r="Q23" s="34"/>
      <c r="R23" s="8"/>
      <c r="S23" s="26"/>
      <c r="T23" s="27"/>
      <c r="U23" s="27"/>
      <c r="V23" s="27"/>
      <c r="W23" s="27"/>
      <c r="X23" s="13"/>
      <c r="Y23" s="12"/>
      <c r="Z23" s="8"/>
      <c r="AA23" s="16"/>
      <c r="AB23" s="16"/>
      <c r="AI23" s="17" t="str">
        <f t="shared" si="1"/>
        <v>未</v>
      </c>
    </row>
    <row r="24" spans="1:35" s="17" customFormat="1" ht="22.5" customHeight="1">
      <c r="A24" s="12">
        <v>11</v>
      </c>
      <c r="B24" s="66"/>
      <c r="C24" s="67"/>
      <c r="D24" s="68"/>
      <c r="E24" s="94"/>
      <c r="F24" s="95"/>
      <c r="G24" s="96"/>
      <c r="H24" s="94">
        <f t="shared" si="2"/>
      </c>
      <c r="I24" s="95"/>
      <c r="J24" s="96"/>
      <c r="K24" s="12"/>
      <c r="L24" s="97"/>
      <c r="M24" s="98"/>
      <c r="N24" s="99"/>
      <c r="O24" s="21">
        <f t="shared" si="0"/>
      </c>
      <c r="P24" s="8"/>
      <c r="Q24" s="34"/>
      <c r="R24" s="8"/>
      <c r="S24" s="26"/>
      <c r="T24" s="27"/>
      <c r="U24" s="27"/>
      <c r="V24" s="27"/>
      <c r="W24" s="27"/>
      <c r="X24" s="13"/>
      <c r="Y24" s="12"/>
      <c r="Z24" s="8"/>
      <c r="AA24" s="16"/>
      <c r="AB24" s="16"/>
      <c r="AI24" s="17" t="str">
        <f t="shared" si="1"/>
        <v>未</v>
      </c>
    </row>
    <row r="25" spans="1:35" s="17" customFormat="1" ht="22.5" customHeight="1">
      <c r="A25" s="12">
        <v>12</v>
      </c>
      <c r="B25" s="66"/>
      <c r="C25" s="67"/>
      <c r="D25" s="68"/>
      <c r="E25" s="94"/>
      <c r="F25" s="95"/>
      <c r="G25" s="96"/>
      <c r="H25" s="94">
        <f t="shared" si="2"/>
      </c>
      <c r="I25" s="95"/>
      <c r="J25" s="96"/>
      <c r="K25" s="12"/>
      <c r="L25" s="97"/>
      <c r="M25" s="98"/>
      <c r="N25" s="99"/>
      <c r="O25" s="21">
        <f t="shared" si="0"/>
      </c>
      <c r="P25" s="8"/>
      <c r="Q25" s="34"/>
      <c r="R25" s="8"/>
      <c r="S25" s="26"/>
      <c r="T25" s="27"/>
      <c r="U25" s="27"/>
      <c r="V25" s="27"/>
      <c r="W25" s="27"/>
      <c r="X25" s="13"/>
      <c r="Y25" s="12"/>
      <c r="Z25" s="8"/>
      <c r="AA25" s="16"/>
      <c r="AB25" s="16"/>
      <c r="AI25" s="17" t="str">
        <f t="shared" si="1"/>
        <v>未</v>
      </c>
    </row>
    <row r="26" spans="1:35" s="17" customFormat="1" ht="22.5" customHeight="1">
      <c r="A26" s="12">
        <v>13</v>
      </c>
      <c r="B26" s="66"/>
      <c r="C26" s="67"/>
      <c r="D26" s="68"/>
      <c r="E26" s="94"/>
      <c r="F26" s="95"/>
      <c r="G26" s="96"/>
      <c r="H26" s="94">
        <f t="shared" si="2"/>
      </c>
      <c r="I26" s="95"/>
      <c r="J26" s="96"/>
      <c r="K26" s="12"/>
      <c r="L26" s="97"/>
      <c r="M26" s="98"/>
      <c r="N26" s="99"/>
      <c r="O26" s="21">
        <f t="shared" si="0"/>
      </c>
      <c r="P26" s="8"/>
      <c r="Q26" s="34"/>
      <c r="R26" s="8"/>
      <c r="S26" s="26"/>
      <c r="T26" s="27"/>
      <c r="U26" s="27"/>
      <c r="V26" s="27"/>
      <c r="W26" s="27"/>
      <c r="X26" s="13"/>
      <c r="Y26" s="12"/>
      <c r="Z26" s="8"/>
      <c r="AA26" s="16"/>
      <c r="AB26" s="16"/>
      <c r="AI26" s="17" t="str">
        <f t="shared" si="1"/>
        <v>未</v>
      </c>
    </row>
    <row r="27" spans="1:35" s="17" customFormat="1" ht="22.5" customHeight="1">
      <c r="A27" s="12">
        <v>14</v>
      </c>
      <c r="B27" s="66"/>
      <c r="C27" s="67"/>
      <c r="D27" s="68"/>
      <c r="E27" s="94"/>
      <c r="F27" s="95"/>
      <c r="G27" s="96"/>
      <c r="H27" s="94">
        <f t="shared" si="2"/>
      </c>
      <c r="I27" s="95"/>
      <c r="J27" s="96"/>
      <c r="K27" s="12"/>
      <c r="L27" s="97"/>
      <c r="M27" s="98"/>
      <c r="N27" s="99"/>
      <c r="O27" s="21">
        <f t="shared" si="0"/>
      </c>
      <c r="P27" s="8"/>
      <c r="Q27" s="34"/>
      <c r="R27" s="8"/>
      <c r="S27" s="26"/>
      <c r="T27" s="27"/>
      <c r="U27" s="27"/>
      <c r="V27" s="27"/>
      <c r="W27" s="27"/>
      <c r="X27" s="13"/>
      <c r="Y27" s="12"/>
      <c r="Z27" s="8"/>
      <c r="AA27" s="16"/>
      <c r="AB27" s="16"/>
      <c r="AI27" s="17" t="str">
        <f t="shared" si="1"/>
        <v>未</v>
      </c>
    </row>
    <row r="28" spans="1:35" s="17" customFormat="1" ht="22.5" customHeight="1">
      <c r="A28" s="12">
        <v>15</v>
      </c>
      <c r="B28" s="66"/>
      <c r="C28" s="67"/>
      <c r="D28" s="68"/>
      <c r="E28" s="94"/>
      <c r="F28" s="95"/>
      <c r="G28" s="96"/>
      <c r="H28" s="94">
        <f t="shared" si="2"/>
      </c>
      <c r="I28" s="95"/>
      <c r="J28" s="96"/>
      <c r="K28" s="12"/>
      <c r="L28" s="97"/>
      <c r="M28" s="98"/>
      <c r="N28" s="99"/>
      <c r="O28" s="21">
        <f t="shared" si="0"/>
      </c>
      <c r="P28" s="8"/>
      <c r="Q28" s="34"/>
      <c r="R28" s="8"/>
      <c r="S28" s="26"/>
      <c r="T28" s="27"/>
      <c r="U28" s="27"/>
      <c r="V28" s="27"/>
      <c r="W28" s="27"/>
      <c r="X28" s="13"/>
      <c r="Y28" s="12"/>
      <c r="Z28" s="8"/>
      <c r="AA28" s="16"/>
      <c r="AB28" s="16"/>
      <c r="AI28" s="17" t="str">
        <f t="shared" si="1"/>
        <v>未</v>
      </c>
    </row>
    <row r="29" s="17" customFormat="1" ht="14.25"/>
    <row r="30" s="17" customFormat="1" ht="14.25"/>
  </sheetData>
  <sheetProtection/>
  <mergeCells count="90">
    <mergeCell ref="Y6:AB6"/>
    <mergeCell ref="B25:D25"/>
    <mergeCell ref="E25:G25"/>
    <mergeCell ref="H25:J25"/>
    <mergeCell ref="L25:N25"/>
    <mergeCell ref="B23:D23"/>
    <mergeCell ref="E23:G23"/>
    <mergeCell ref="H23:J23"/>
    <mergeCell ref="L23:N23"/>
    <mergeCell ref="B24:D24"/>
    <mergeCell ref="E24:G24"/>
    <mergeCell ref="B20:D20"/>
    <mergeCell ref="E20:G20"/>
    <mergeCell ref="H20:J20"/>
    <mergeCell ref="L20:N20"/>
    <mergeCell ref="H24:J24"/>
    <mergeCell ref="L24:N24"/>
    <mergeCell ref="B21:D21"/>
    <mergeCell ref="E21:G21"/>
    <mergeCell ref="H21:J21"/>
    <mergeCell ref="L21:N21"/>
    <mergeCell ref="B22:D22"/>
    <mergeCell ref="E22:G22"/>
    <mergeCell ref="H22:J22"/>
    <mergeCell ref="L22:N22"/>
    <mergeCell ref="B18:D18"/>
    <mergeCell ref="E18:G18"/>
    <mergeCell ref="H18:J18"/>
    <mergeCell ref="L18:N18"/>
    <mergeCell ref="B19:D19"/>
    <mergeCell ref="E19:G19"/>
    <mergeCell ref="H19:J19"/>
    <mergeCell ref="L19:N19"/>
    <mergeCell ref="B16:D16"/>
    <mergeCell ref="E16:G16"/>
    <mergeCell ref="H16:J16"/>
    <mergeCell ref="L16:N16"/>
    <mergeCell ref="B17:D17"/>
    <mergeCell ref="E17:G17"/>
    <mergeCell ref="H17:J17"/>
    <mergeCell ref="E26:G26"/>
    <mergeCell ref="L17:N17"/>
    <mergeCell ref="B14:D14"/>
    <mergeCell ref="E14:G14"/>
    <mergeCell ref="H14:J14"/>
    <mergeCell ref="L14:N14"/>
    <mergeCell ref="B15:D15"/>
    <mergeCell ref="E15:G15"/>
    <mergeCell ref="H15:J15"/>
    <mergeCell ref="L15:N15"/>
    <mergeCell ref="B13:D13"/>
    <mergeCell ref="B28:D28"/>
    <mergeCell ref="E28:G28"/>
    <mergeCell ref="AA11:AB11"/>
    <mergeCell ref="R10:X10"/>
    <mergeCell ref="K10:K12"/>
    <mergeCell ref="L10:N12"/>
    <mergeCell ref="O10:O12"/>
    <mergeCell ref="Y10:AB10"/>
    <mergeCell ref="B26:D26"/>
    <mergeCell ref="H28:J28"/>
    <mergeCell ref="L28:N28"/>
    <mergeCell ref="Y11:Y12"/>
    <mergeCell ref="Z11:Z12"/>
    <mergeCell ref="R11:R12"/>
    <mergeCell ref="S11:X11"/>
    <mergeCell ref="H26:J26"/>
    <mergeCell ref="L26:N26"/>
    <mergeCell ref="H13:J13"/>
    <mergeCell ref="L13:N13"/>
    <mergeCell ref="B27:D27"/>
    <mergeCell ref="E27:G27"/>
    <mergeCell ref="H27:J27"/>
    <mergeCell ref="L27:N27"/>
    <mergeCell ref="A4:AB4"/>
    <mergeCell ref="B6:E6"/>
    <mergeCell ref="J8:M8"/>
    <mergeCell ref="P10:Q10"/>
    <mergeCell ref="B10:D12"/>
    <mergeCell ref="E10:G12"/>
    <mergeCell ref="A8:B8"/>
    <mergeCell ref="H8:I8"/>
    <mergeCell ref="A10:A12"/>
    <mergeCell ref="C8:E8"/>
    <mergeCell ref="E13:G13"/>
    <mergeCell ref="W2:AB2"/>
    <mergeCell ref="B2:C2"/>
    <mergeCell ref="R8:W8"/>
    <mergeCell ref="H10:J12"/>
    <mergeCell ref="Q11:Q12"/>
  </mergeCells>
  <dataValidations count="7">
    <dataValidation type="list" allowBlank="1" showInputMessage="1" showErrorMessage="1" sqref="Y13:Z28 R13:R28 AB13:AB28">
      <formula1>"○,"</formula1>
    </dataValidation>
    <dataValidation type="list" allowBlank="1" showInputMessage="1" showErrorMessage="1" sqref="K14:K28">
      <formula1>"男,女"</formula1>
    </dataValidation>
    <dataValidation allowBlank="1" showInputMessage="1" showErrorMessage="1" imeMode="on" sqref="E14:J28"/>
    <dataValidation allowBlank="1" showInputMessage="1" showErrorMessage="1" imeMode="off" sqref="B14:D28 L14:N28"/>
    <dataValidation errorStyle="warning" type="list" allowBlank="1" showInputMessage="1" showErrorMessage="1" errorTitle="県名" error="県名に間違えはありませんか。" sqref="P13:P28">
      <formula1>"BVS,CS,BS,VS,RS,ー"</formula1>
    </dataValidation>
    <dataValidation type="list" allowBlank="1" showInputMessage="1" showErrorMessage="1" imeMode="on" sqref="Q13:Q28">
      <formula1>"隊長,副長,副長補,DL,補助者,団委員長,副団委員長,団委員,ﾛｰﾊﾞｰｽｶｳﾄ"</formula1>
    </dataValidation>
    <dataValidation type="list" allowBlank="1" showInputMessage="1" showErrorMessage="1" sqref="S13:X28">
      <formula1>"○,◎"</formula1>
    </dataValidation>
  </dataValidations>
  <printOptions/>
  <pageMargins left="0.11811023622047245" right="0.11811023622047245" top="0.15748031496062992" bottom="0.15748031496062992" header="0.31496062992125984" footer="0.31496062992125984"/>
  <pageSetup fitToHeight="0" fitToWidth="1"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R35"/>
  <sheetViews>
    <sheetView zoomScalePageLayoutView="0" workbookViewId="0" topLeftCell="A25">
      <selection activeCell="O33" sqref="O33"/>
    </sheetView>
  </sheetViews>
  <sheetFormatPr defaultColWidth="8.8515625" defaultRowHeight="15"/>
  <cols>
    <col min="1" max="2" width="3.28125" style="7" customWidth="1"/>
    <col min="3" max="4" width="4.421875" style="7" customWidth="1"/>
    <col min="5" max="5" width="9.28125" style="7" customWidth="1"/>
    <col min="6" max="11" width="6.421875" style="7" customWidth="1"/>
    <col min="12" max="12" width="11.7109375" style="7" customWidth="1"/>
    <col min="13" max="13" width="5.7109375" style="7" customWidth="1"/>
    <col min="14" max="14" width="3.7109375" style="7" customWidth="1"/>
    <col min="15" max="15" width="5.7109375" style="7" customWidth="1"/>
    <col min="16" max="16" width="3.7109375" style="7" bestFit="1" customWidth="1"/>
    <col min="17" max="16384" width="8.8515625" style="7" customWidth="1"/>
  </cols>
  <sheetData>
    <row r="1" spans="1:16" ht="19.5" customHeight="1">
      <c r="A1" s="108" t="s">
        <v>2</v>
      </c>
      <c r="B1" s="109"/>
      <c r="C1" s="109"/>
      <c r="D1" s="110"/>
      <c r="L1" s="108" t="s">
        <v>3</v>
      </c>
      <c r="M1" s="109"/>
      <c r="N1" s="109"/>
      <c r="O1" s="109"/>
      <c r="P1" s="110"/>
    </row>
    <row r="2" ht="27" customHeight="1"/>
    <row r="3" spans="11:18" ht="20.25" customHeight="1">
      <c r="K3" s="44"/>
      <c r="L3" s="44" t="s">
        <v>117</v>
      </c>
      <c r="M3" s="44"/>
      <c r="N3" s="44" t="s">
        <v>116</v>
      </c>
      <c r="O3" s="44"/>
      <c r="P3" s="44" t="s">
        <v>115</v>
      </c>
      <c r="Q3" s="45"/>
      <c r="R3" s="45"/>
    </row>
    <row r="4" ht="9.75" customHeight="1"/>
    <row r="5" spans="1:8" ht="20.25" customHeight="1">
      <c r="A5" s="117" t="s">
        <v>4</v>
      </c>
      <c r="B5" s="117"/>
      <c r="C5" s="117"/>
      <c r="D5" s="117"/>
      <c r="E5" s="117"/>
      <c r="F5" s="117"/>
      <c r="G5" s="117"/>
      <c r="H5" s="117"/>
    </row>
    <row r="6" ht="24" customHeight="1"/>
    <row r="7" spans="11:16" ht="24" customHeight="1" thickBot="1">
      <c r="K7" s="46" t="s">
        <v>118</v>
      </c>
      <c r="L7" s="118" t="s">
        <v>5</v>
      </c>
      <c r="M7" s="118"/>
      <c r="N7" s="118"/>
      <c r="O7" s="118"/>
      <c r="P7" s="118"/>
    </row>
    <row r="8" ht="34.5" customHeight="1"/>
    <row r="9" spans="3:16" ht="24.75" customHeight="1">
      <c r="C9" s="72" t="s">
        <v>127</v>
      </c>
      <c r="D9" s="72"/>
      <c r="E9" s="72"/>
      <c r="F9" s="72"/>
      <c r="G9" s="72"/>
      <c r="H9" s="72"/>
      <c r="I9" s="72"/>
      <c r="J9" s="72"/>
      <c r="K9" s="72"/>
      <c r="L9" s="72"/>
      <c r="M9" s="72"/>
      <c r="N9" s="72"/>
      <c r="O9" s="72"/>
      <c r="P9" s="72"/>
    </row>
    <row r="10" ht="15" customHeight="1"/>
    <row r="11" spans="1:16" ht="23.25" customHeight="1">
      <c r="A11" s="113" t="s">
        <v>1</v>
      </c>
      <c r="B11" s="113"/>
      <c r="C11" s="113"/>
      <c r="D11" s="113"/>
      <c r="E11" s="113"/>
      <c r="F11" s="113"/>
      <c r="G11" s="113"/>
      <c r="H11" s="113"/>
      <c r="I11" s="113"/>
      <c r="J11" s="113"/>
      <c r="K11" s="113"/>
      <c r="L11" s="113"/>
      <c r="M11" s="113"/>
      <c r="N11" s="113"/>
      <c r="O11" s="113"/>
      <c r="P11" s="113"/>
    </row>
    <row r="12" ht="21.75" customHeight="1"/>
    <row r="13" spans="3:11" ht="20.25" customHeight="1">
      <c r="C13" s="41" t="s">
        <v>121</v>
      </c>
      <c r="K13" s="37"/>
    </row>
    <row r="14" ht="14.25" customHeight="1"/>
    <row r="15" spans="3:12" ht="22.5" customHeight="1">
      <c r="C15" s="122" t="s">
        <v>109</v>
      </c>
      <c r="D15" s="123"/>
      <c r="E15" s="124"/>
      <c r="F15" s="107" t="s">
        <v>110</v>
      </c>
      <c r="G15" s="107"/>
      <c r="H15" s="107" t="s">
        <v>111</v>
      </c>
      <c r="I15" s="107"/>
      <c r="J15" s="107" t="s">
        <v>6</v>
      </c>
      <c r="K15" s="107"/>
      <c r="L15" s="111" t="s">
        <v>7</v>
      </c>
    </row>
    <row r="16" spans="3:12" ht="22.5" customHeight="1">
      <c r="C16" s="125"/>
      <c r="D16" s="126"/>
      <c r="E16" s="127"/>
      <c r="F16" s="42" t="s">
        <v>8</v>
      </c>
      <c r="G16" s="43" t="s">
        <v>9</v>
      </c>
      <c r="H16" s="42" t="s">
        <v>8</v>
      </c>
      <c r="I16" s="43" t="s">
        <v>9</v>
      </c>
      <c r="J16" s="42" t="s">
        <v>8</v>
      </c>
      <c r="K16" s="43" t="s">
        <v>9</v>
      </c>
      <c r="L16" s="112"/>
    </row>
    <row r="17" spans="3:12" ht="28.5" customHeight="1">
      <c r="C17" s="128"/>
      <c r="D17" s="129"/>
      <c r="E17" s="130"/>
      <c r="F17" s="42">
        <f>COUNTIF('BS.VS用'!$AA$12:$AA$41,"参BS男")</f>
        <v>0</v>
      </c>
      <c r="G17" s="43">
        <f>COUNTIF('BS.VS用'!$AA$12:$AA$41,"参BS女")</f>
        <v>0</v>
      </c>
      <c r="H17" s="42">
        <f>COUNTIF('BS.VS用'!$AA$12:$AA$41,"参VS男")</f>
        <v>0</v>
      </c>
      <c r="I17" s="43">
        <f>COUNTIF('BS.VS用'!$AA$12:$AA$41,"参VS女")</f>
        <v>0</v>
      </c>
      <c r="J17" s="42">
        <f>COUNTIF('指導者.RS用'!$AI$14:$AI$28,"参男")</f>
        <v>0</v>
      </c>
      <c r="K17" s="43">
        <f>COUNTIF('指導者.RS用'!$AI$14:$AI$28,"参女")</f>
        <v>0</v>
      </c>
      <c r="L17" s="48">
        <f>SUM(F17:K17)</f>
        <v>0</v>
      </c>
    </row>
    <row r="18" spans="1:16" ht="17.25" customHeight="1">
      <c r="A18" s="24"/>
      <c r="B18" s="24"/>
      <c r="C18" s="36"/>
      <c r="D18" s="36"/>
      <c r="E18" s="36"/>
      <c r="F18" s="36"/>
      <c r="G18" s="36"/>
      <c r="H18" s="36"/>
      <c r="I18" s="36"/>
      <c r="J18" s="36"/>
      <c r="K18" s="36"/>
      <c r="L18" s="36"/>
      <c r="M18" s="24"/>
      <c r="N18" s="24"/>
      <c r="O18" s="24"/>
      <c r="P18" s="24"/>
    </row>
    <row r="19" spans="3:12" ht="23.25" customHeight="1">
      <c r="C19" s="122" t="s">
        <v>120</v>
      </c>
      <c r="D19" s="123"/>
      <c r="E19" s="124"/>
      <c r="F19" s="107" t="s">
        <v>126</v>
      </c>
      <c r="G19" s="107"/>
      <c r="H19" s="107" t="s">
        <v>112</v>
      </c>
      <c r="I19" s="107"/>
      <c r="J19" s="107" t="s">
        <v>10</v>
      </c>
      <c r="K19" s="107"/>
      <c r="L19" s="111" t="s">
        <v>7</v>
      </c>
    </row>
    <row r="20" spans="3:12" ht="23.25" customHeight="1">
      <c r="C20" s="125"/>
      <c r="D20" s="126"/>
      <c r="E20" s="127"/>
      <c r="F20" s="42" t="s">
        <v>8</v>
      </c>
      <c r="G20" s="43" t="s">
        <v>9</v>
      </c>
      <c r="H20" s="42" t="s">
        <v>8</v>
      </c>
      <c r="I20" s="43" t="s">
        <v>9</v>
      </c>
      <c r="J20" s="42" t="s">
        <v>8</v>
      </c>
      <c r="K20" s="43" t="s">
        <v>9</v>
      </c>
      <c r="L20" s="112"/>
    </row>
    <row r="21" spans="3:12" ht="28.5" customHeight="1">
      <c r="C21" s="128"/>
      <c r="D21" s="129"/>
      <c r="E21" s="130"/>
      <c r="F21" s="42">
        <f>COUNTIF('BS.VS用'!$AA$12:$AA$41,"奉VS男")</f>
        <v>0</v>
      </c>
      <c r="G21" s="43">
        <f>COUNTIF('BS.VS用'!$AA$12:$AA$41,"方奉VS女")</f>
        <v>0</v>
      </c>
      <c r="H21" s="42">
        <f>COUNTIF('指導者.RS用'!$AI$14:$AI$28,"本男")</f>
        <v>0</v>
      </c>
      <c r="I21" s="43">
        <f>COUNTIF('指導者.RS用'!$AI$14:$AI$28,"本女")</f>
        <v>0</v>
      </c>
      <c r="J21" s="42">
        <f>COUNTIF('指導者.RS用'!$AI$14:$AI$28,"未男")</f>
        <v>0</v>
      </c>
      <c r="K21" s="43">
        <f>COUNTIF('指導者.RS用'!$AI$14:$AI$25,"未女")</f>
        <v>0</v>
      </c>
      <c r="L21" s="48">
        <f>SUM(F21:K21)</f>
        <v>0</v>
      </c>
    </row>
    <row r="22" ht="17.25" customHeight="1"/>
    <row r="23" spans="9:12" ht="28.5" customHeight="1">
      <c r="I23" s="119" t="s">
        <v>15</v>
      </c>
      <c r="J23" s="120"/>
      <c r="K23" s="121"/>
      <c r="L23" s="49">
        <f>L17+L21</f>
        <v>0</v>
      </c>
    </row>
    <row r="24" spans="9:12" ht="28.5" customHeight="1">
      <c r="I24" s="36"/>
      <c r="J24" s="36"/>
      <c r="K24" s="36"/>
      <c r="L24" s="40"/>
    </row>
    <row r="25" ht="28.5" customHeight="1">
      <c r="C25" s="41" t="s">
        <v>113</v>
      </c>
    </row>
    <row r="26" spans="4:13" ht="28.5" customHeight="1">
      <c r="D26" s="133">
        <f>L23</f>
        <v>0</v>
      </c>
      <c r="E26" s="133"/>
      <c r="F26" s="38" t="s">
        <v>11</v>
      </c>
      <c r="G26" s="132">
        <v>5000</v>
      </c>
      <c r="H26" s="132"/>
      <c r="I26" s="132"/>
      <c r="J26" s="39" t="s">
        <v>12</v>
      </c>
      <c r="K26" s="131">
        <f>D26*G26</f>
        <v>0</v>
      </c>
      <c r="L26" s="131"/>
      <c r="M26" s="38" t="s">
        <v>13</v>
      </c>
    </row>
    <row r="27" ht="27.75" customHeight="1"/>
    <row r="28" ht="29.25" customHeight="1">
      <c r="C28" s="41" t="s">
        <v>122</v>
      </c>
    </row>
    <row r="29" spans="3:15" s="45" customFormat="1" ht="29.25" customHeight="1">
      <c r="C29" s="50"/>
      <c r="D29" s="116" t="s">
        <v>123</v>
      </c>
      <c r="E29" s="116"/>
      <c r="F29" s="114"/>
      <c r="G29" s="114"/>
      <c r="H29" s="114"/>
      <c r="I29" s="116" t="s">
        <v>124</v>
      </c>
      <c r="J29" s="116"/>
      <c r="K29" s="114"/>
      <c r="L29" s="114"/>
      <c r="M29" s="114"/>
      <c r="N29" s="114"/>
      <c r="O29" s="114"/>
    </row>
    <row r="30" spans="3:15" s="45" customFormat="1" ht="17.25" customHeight="1">
      <c r="C30" s="50"/>
      <c r="D30" s="46"/>
      <c r="E30" s="46"/>
      <c r="F30" s="51"/>
      <c r="G30" s="51"/>
      <c r="H30" s="51"/>
      <c r="I30" s="52"/>
      <c r="J30" s="52"/>
      <c r="K30" s="51"/>
      <c r="L30" s="51"/>
      <c r="M30" s="51"/>
      <c r="N30" s="51"/>
      <c r="O30" s="51"/>
    </row>
    <row r="31" spans="3:15" s="45" customFormat="1" ht="29.25" customHeight="1">
      <c r="C31" s="50"/>
      <c r="D31" s="116" t="s">
        <v>125</v>
      </c>
      <c r="E31" s="116"/>
      <c r="F31" s="114"/>
      <c r="G31" s="114"/>
      <c r="H31" s="114"/>
      <c r="I31" s="114"/>
      <c r="J31" s="114"/>
      <c r="K31" s="114"/>
      <c r="L31" s="114"/>
      <c r="M31" s="114"/>
      <c r="N31" s="114"/>
      <c r="O31" s="114"/>
    </row>
    <row r="32" spans="1:5" ht="23.25" customHeight="1">
      <c r="A32" s="115"/>
      <c r="B32" s="115"/>
      <c r="C32" s="115"/>
      <c r="D32" s="115"/>
      <c r="E32" s="115"/>
    </row>
    <row r="33" spans="2:5" ht="20.25" customHeight="1">
      <c r="B33" s="47" t="s">
        <v>119</v>
      </c>
      <c r="C33" s="47"/>
      <c r="D33" s="47"/>
      <c r="E33" s="47"/>
    </row>
    <row r="34" spans="1:5" ht="20.25" customHeight="1">
      <c r="A34" s="45"/>
      <c r="B34" s="45"/>
      <c r="C34" s="45" t="s">
        <v>14</v>
      </c>
      <c r="D34" s="45"/>
      <c r="E34" s="45"/>
    </row>
    <row r="35" spans="1:5" ht="20.25" customHeight="1">
      <c r="A35" s="45"/>
      <c r="B35" s="45"/>
      <c r="C35" s="45" t="s">
        <v>114</v>
      </c>
      <c r="D35" s="45"/>
      <c r="E35" s="45"/>
    </row>
    <row r="36" ht="20.25" customHeight="1"/>
  </sheetData>
  <sheetProtection/>
  <mergeCells count="27">
    <mergeCell ref="D31:E31"/>
    <mergeCell ref="F31:O31"/>
    <mergeCell ref="H15:I15"/>
    <mergeCell ref="K26:L26"/>
    <mergeCell ref="G26:I26"/>
    <mergeCell ref="D26:E26"/>
    <mergeCell ref="J15:K15"/>
    <mergeCell ref="H19:I19"/>
    <mergeCell ref="F29:H29"/>
    <mergeCell ref="I29:J29"/>
    <mergeCell ref="K29:O29"/>
    <mergeCell ref="A32:E32"/>
    <mergeCell ref="D29:E29"/>
    <mergeCell ref="A5:H5"/>
    <mergeCell ref="L1:P1"/>
    <mergeCell ref="J19:K19"/>
    <mergeCell ref="L7:P7"/>
    <mergeCell ref="I23:K23"/>
    <mergeCell ref="C15:E17"/>
    <mergeCell ref="C19:E21"/>
    <mergeCell ref="F19:G19"/>
    <mergeCell ref="A1:D1"/>
    <mergeCell ref="L15:L16"/>
    <mergeCell ref="L19:L20"/>
    <mergeCell ref="A11:P11"/>
    <mergeCell ref="F15:G15"/>
    <mergeCell ref="C9:P9"/>
  </mergeCells>
  <printOptions/>
  <pageMargins left="0.5118110236220472" right="0.31496062992125984" top="0.5511811023622047" bottom="0.35433070866141736"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1:F12"/>
  <sheetViews>
    <sheetView zoomScalePageLayoutView="0" workbookViewId="0" topLeftCell="A1">
      <selection activeCell="G13" sqref="G13"/>
    </sheetView>
  </sheetViews>
  <sheetFormatPr defaultColWidth="9.140625" defaultRowHeight="15"/>
  <cols>
    <col min="1" max="1" width="1.421875" style="6" customWidth="1"/>
    <col min="2" max="2" width="4.421875" style="6" customWidth="1"/>
    <col min="3" max="3" width="18.00390625" style="6" customWidth="1"/>
    <col min="4" max="5" width="1.421875" style="6" customWidth="1"/>
    <col min="6" max="6" width="12.57421875" style="0" customWidth="1"/>
  </cols>
  <sheetData>
    <row r="1" spans="2:6" ht="17.25">
      <c r="B1" s="54" t="s">
        <v>144</v>
      </c>
      <c r="C1" s="54"/>
      <c r="D1" s="55"/>
      <c r="E1" s="55"/>
      <c r="F1" s="56"/>
    </row>
    <row r="2" spans="2:3" ht="17.25">
      <c r="B2" s="134"/>
      <c r="C2" s="134"/>
    </row>
    <row r="4" spans="2:3" ht="14.25">
      <c r="B4" s="135" t="s">
        <v>58</v>
      </c>
      <c r="C4" s="136"/>
    </row>
    <row r="5" spans="2:3" ht="14.25">
      <c r="B5" s="4">
        <v>1</v>
      </c>
      <c r="C5" s="5" t="s">
        <v>54</v>
      </c>
    </row>
    <row r="6" spans="2:3" ht="14.25">
      <c r="B6" s="4">
        <v>2</v>
      </c>
      <c r="C6" s="5" t="s">
        <v>59</v>
      </c>
    </row>
    <row r="7" spans="2:3" ht="14.25">
      <c r="B7" s="4">
        <v>3</v>
      </c>
      <c r="C7" s="5" t="s">
        <v>60</v>
      </c>
    </row>
    <row r="8" spans="2:3" ht="14.25">
      <c r="B8" s="4">
        <v>4</v>
      </c>
      <c r="C8" s="5" t="s">
        <v>55</v>
      </c>
    </row>
    <row r="9" spans="2:3" ht="14.25">
      <c r="B9" s="4">
        <v>5</v>
      </c>
      <c r="C9" s="5" t="s">
        <v>106</v>
      </c>
    </row>
    <row r="10" spans="2:3" ht="14.25">
      <c r="B10" s="4">
        <v>6</v>
      </c>
      <c r="C10" s="5" t="s">
        <v>56</v>
      </c>
    </row>
    <row r="11" spans="2:3" ht="14.25">
      <c r="B11" s="4">
        <v>7</v>
      </c>
      <c r="C11" s="5" t="s">
        <v>57</v>
      </c>
    </row>
    <row r="12" spans="2:3" ht="14.25">
      <c r="B12" s="4">
        <v>8</v>
      </c>
      <c r="C12" s="5" t="s">
        <v>107</v>
      </c>
    </row>
  </sheetData>
  <sheetProtection/>
  <mergeCells count="2">
    <mergeCell ref="B2:C2"/>
    <mergeCell ref="B4:C4"/>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C20"/>
  <sheetViews>
    <sheetView zoomScalePageLayoutView="0" workbookViewId="0" topLeftCell="A1">
      <selection activeCell="K27" sqref="K27"/>
    </sheetView>
  </sheetViews>
  <sheetFormatPr defaultColWidth="9.140625" defaultRowHeight="15"/>
  <cols>
    <col min="1" max="1" width="11.00390625" style="1" bestFit="1" customWidth="1"/>
    <col min="2" max="2" width="10.421875" style="1" bestFit="1" customWidth="1"/>
    <col min="3" max="16384" width="9.00390625" style="1" customWidth="1"/>
  </cols>
  <sheetData>
    <row r="1" spans="1:3" ht="13.5">
      <c r="A1" s="1" t="s">
        <v>36</v>
      </c>
      <c r="B1" s="2">
        <v>44774</v>
      </c>
      <c r="C1" s="1" t="s">
        <v>37</v>
      </c>
    </row>
    <row r="2" spans="1:3" ht="13.5">
      <c r="A2" s="1" t="s">
        <v>38</v>
      </c>
      <c r="B2" s="3">
        <f>DATE(YEAR(B1)-(MONTH(B1)&lt;=3)*1,4,1)</f>
        <v>44652</v>
      </c>
      <c r="C2" s="1" t="s">
        <v>39</v>
      </c>
    </row>
    <row r="3" spans="1:3" ht="13.5">
      <c r="A3" s="1" t="s">
        <v>75</v>
      </c>
      <c r="B3" s="3">
        <f>DATE(YEAR(B2)-18,MONTH(B2),DAY(B2))</f>
        <v>38078</v>
      </c>
      <c r="C3" s="1" t="s">
        <v>40</v>
      </c>
    </row>
    <row r="6" ht="13.5">
      <c r="A6" s="1" t="s">
        <v>41</v>
      </c>
    </row>
    <row r="7" spans="1:2" ht="13.5">
      <c r="A7" s="1" t="s">
        <v>42</v>
      </c>
      <c r="B7" s="1" t="s">
        <v>43</v>
      </c>
    </row>
    <row r="8" spans="1:2" ht="13.5">
      <c r="A8" s="1">
        <v>0</v>
      </c>
      <c r="B8" s="1" t="s">
        <v>44</v>
      </c>
    </row>
    <row r="9" spans="1:2" ht="13.5">
      <c r="A9" s="1">
        <v>6</v>
      </c>
      <c r="B9" s="1" t="s">
        <v>45</v>
      </c>
    </row>
    <row r="10" spans="1:2" ht="13.5">
      <c r="A10" s="1">
        <v>7</v>
      </c>
      <c r="B10" s="1" t="s">
        <v>46</v>
      </c>
    </row>
    <row r="11" spans="1:2" ht="13.5">
      <c r="A11" s="1">
        <v>8</v>
      </c>
      <c r="B11" s="1" t="s">
        <v>47</v>
      </c>
    </row>
    <row r="12" spans="1:2" ht="13.5">
      <c r="A12" s="1">
        <v>9</v>
      </c>
      <c r="B12" s="1" t="s">
        <v>48</v>
      </c>
    </row>
    <row r="13" spans="1:2" ht="13.5">
      <c r="A13" s="1">
        <v>10</v>
      </c>
      <c r="B13" s="1" t="s">
        <v>49</v>
      </c>
    </row>
    <row r="14" spans="1:2" ht="13.5">
      <c r="A14" s="1">
        <v>11</v>
      </c>
      <c r="B14" s="1" t="s">
        <v>50</v>
      </c>
    </row>
    <row r="15" spans="1:2" ht="13.5">
      <c r="A15" s="1">
        <v>12</v>
      </c>
      <c r="B15" s="1" t="s">
        <v>51</v>
      </c>
    </row>
    <row r="16" spans="1:2" ht="13.5">
      <c r="A16" s="1">
        <v>13</v>
      </c>
      <c r="B16" s="1" t="s">
        <v>52</v>
      </c>
    </row>
    <row r="17" spans="1:2" ht="13.5">
      <c r="A17" s="1">
        <v>14</v>
      </c>
      <c r="B17" s="1" t="s">
        <v>71</v>
      </c>
    </row>
    <row r="18" spans="1:2" ht="13.5">
      <c r="A18" s="1">
        <v>15</v>
      </c>
      <c r="B18" s="1" t="s">
        <v>72</v>
      </c>
    </row>
    <row r="19" spans="1:2" ht="13.5">
      <c r="A19" s="1">
        <v>16</v>
      </c>
      <c r="B19" s="1" t="s">
        <v>73</v>
      </c>
    </row>
    <row r="20" spans="1:2" ht="13.5">
      <c r="A20" s="1">
        <v>17</v>
      </c>
      <c r="B20" s="1" t="s">
        <v>74</v>
      </c>
    </row>
  </sheetData>
  <sheetProtection/>
  <printOptions/>
  <pageMargins left="0.75" right="0.75" top="1" bottom="1" header="0.512" footer="0.51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A14"/>
  <sheetViews>
    <sheetView zoomScalePageLayoutView="0" workbookViewId="0" topLeftCell="A1">
      <selection activeCell="A15" sqref="A15"/>
    </sheetView>
  </sheetViews>
  <sheetFormatPr defaultColWidth="9.140625" defaultRowHeight="15"/>
  <sheetData>
    <row r="1" ht="13.5">
      <c r="A1" t="s">
        <v>79</v>
      </c>
    </row>
    <row r="2" ht="13.5">
      <c r="A2" t="s">
        <v>80</v>
      </c>
    </row>
    <row r="3" ht="13.5">
      <c r="A3" t="s">
        <v>78</v>
      </c>
    </row>
    <row r="4" ht="13.5">
      <c r="A4" t="s">
        <v>81</v>
      </c>
    </row>
    <row r="5" ht="13.5">
      <c r="A5" t="s">
        <v>82</v>
      </c>
    </row>
    <row r="6" ht="13.5">
      <c r="A6" t="s">
        <v>83</v>
      </c>
    </row>
    <row r="7" ht="13.5">
      <c r="A7" t="s">
        <v>84</v>
      </c>
    </row>
    <row r="8" ht="13.5">
      <c r="A8" t="s">
        <v>85</v>
      </c>
    </row>
    <row r="9" ht="13.5">
      <c r="A9" t="s">
        <v>86</v>
      </c>
    </row>
    <row r="10" ht="13.5">
      <c r="A10" t="s">
        <v>87</v>
      </c>
    </row>
    <row r="11" ht="13.5">
      <c r="A11" t="s">
        <v>88</v>
      </c>
    </row>
    <row r="12" ht="13.5">
      <c r="A12" t="s">
        <v>89</v>
      </c>
    </row>
    <row r="13" ht="13.5">
      <c r="A13" t="s">
        <v>90</v>
      </c>
    </row>
    <row r="14" ht="13.5">
      <c r="A14"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bsgifu</dc:creator>
  <cp:keywords/>
  <dc:description/>
  <cp:lastModifiedBy>owner</cp:lastModifiedBy>
  <cp:lastPrinted>2022-01-06T18:20:07Z</cp:lastPrinted>
  <dcterms:created xsi:type="dcterms:W3CDTF">2011-08-25T06:32:22Z</dcterms:created>
  <dcterms:modified xsi:type="dcterms:W3CDTF">2022-02-10T02:50:21Z</dcterms:modified>
  <cp:category/>
  <cp:version/>
  <cp:contentType/>
  <cp:contentStatus/>
</cp:coreProperties>
</file>